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Tomas\Downloads\"/>
    </mc:Choice>
  </mc:AlternateContent>
  <xr:revisionPtr revIDLastSave="0" documentId="13_ncr:1_{708D279C-533B-436B-80E6-18B55A44CB7C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PISTOLA DE AIRE" sheetId="1" r:id="rId1"/>
    <sheet name="RIFLE DE AIRE" sheetId="2" r:id="rId2"/>
  </sheets>
  <definedNames>
    <definedName name="_xlnm._FilterDatabase" localSheetId="0" hidden="1">'PISTOLA DE AIRE'!$C$76:$O$76</definedName>
    <definedName name="_xlnm._FilterDatabase" localSheetId="1" hidden="1">'RIFLE DE AIRE'!$C$81:$O$81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4" i="2" l="1"/>
  <c r="B85" i="2" s="1"/>
  <c r="B86" i="2" s="1"/>
  <c r="B87" i="2" s="1"/>
  <c r="B88" i="2" s="1"/>
  <c r="B89" i="2" s="1"/>
  <c r="B90" i="2" s="1"/>
  <c r="B83" i="2"/>
  <c r="B55" i="2"/>
  <c r="B56" i="2"/>
  <c r="B57" i="2"/>
  <c r="B58" i="2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54" i="2"/>
  <c r="B48" i="2"/>
  <c r="B38" i="2"/>
  <c r="B39" i="2"/>
  <c r="B40" i="2"/>
  <c r="B41" i="2"/>
  <c r="B42" i="2" s="1"/>
  <c r="B43" i="2" s="1"/>
  <c r="B32" i="2"/>
  <c r="B33" i="2"/>
  <c r="B34" i="2"/>
  <c r="B35" i="2"/>
  <c r="B36" i="2" s="1"/>
  <c r="B37" i="2" s="1"/>
  <c r="B31" i="2"/>
  <c r="B8" i="2"/>
  <c r="B9" i="2"/>
  <c r="B10" i="2"/>
  <c r="B11" i="2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7" i="2"/>
  <c r="B9" i="1"/>
  <c r="B10" i="1" s="1"/>
  <c r="B8" i="1"/>
  <c r="B21" i="1"/>
  <c r="B22" i="1"/>
  <c r="B23" i="1"/>
  <c r="B24" i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16" i="1"/>
  <c r="B17" i="1"/>
  <c r="B18" i="1"/>
  <c r="B19" i="1"/>
  <c r="B20" i="1" s="1"/>
  <c r="B15" i="1"/>
  <c r="B50" i="1"/>
  <c r="B51" i="1"/>
  <c r="B52" i="1"/>
  <c r="B53" i="1"/>
  <c r="B54" i="1" s="1"/>
  <c r="B49" i="1"/>
  <c r="P6" i="2" a="1"/>
  <c r="P6" i="2" s="1"/>
  <c r="O79" i="1" a="1"/>
  <c r="O79" i="1" s="1"/>
  <c r="O80" i="1" a="1"/>
  <c r="O80" i="1" s="1"/>
  <c r="O78" i="1" a="1"/>
  <c r="O78" i="1" s="1"/>
  <c r="O77" i="1" a="1"/>
  <c r="O77" i="1" s="1"/>
  <c r="O71" i="1" a="1"/>
  <c r="O71" i="1" s="1"/>
  <c r="O70" i="1" a="1"/>
  <c r="O70" i="1" s="1"/>
  <c r="O69" i="1" a="1"/>
  <c r="O69" i="1" s="1"/>
  <c r="O72" i="1" a="1"/>
  <c r="O72" i="1" s="1"/>
  <c r="O67" i="1" a="1"/>
  <c r="O67" i="1" s="1"/>
  <c r="O68" i="1" a="1"/>
  <c r="O68" i="1" s="1"/>
  <c r="O54" i="1" a="1"/>
  <c r="O54" i="1" s="1"/>
  <c r="O53" i="1" a="1"/>
  <c r="O53" i="1" s="1"/>
  <c r="O51" i="1" a="1"/>
  <c r="O51" i="1" s="1"/>
  <c r="O50" i="1" a="1"/>
  <c r="O50" i="1" s="1"/>
  <c r="O49" i="1" a="1"/>
  <c r="O49" i="1" s="1"/>
  <c r="O52" i="1" a="1"/>
  <c r="O52" i="1" s="1"/>
  <c r="O48" i="1" a="1"/>
  <c r="O48" i="1" s="1"/>
  <c r="P63" i="1" a="1"/>
  <c r="P63" i="1" s="1"/>
  <c r="P62" i="1" a="1"/>
  <c r="P62" i="1" s="1"/>
  <c r="P61" i="1" a="1"/>
  <c r="P61" i="1" s="1"/>
  <c r="P58" i="1" a="1"/>
  <c r="P58" i="1" s="1"/>
  <c r="P59" i="1" a="1"/>
  <c r="P59" i="1" s="1"/>
  <c r="P60" i="1" a="1"/>
  <c r="P60" i="1" s="1"/>
  <c r="O44" i="1" a="1"/>
  <c r="O44" i="1" s="1"/>
  <c r="O43" i="1" a="1"/>
  <c r="O43" i="1" s="1"/>
  <c r="O42" i="1" a="1"/>
  <c r="O42" i="1" s="1"/>
  <c r="O35" i="1" a="1"/>
  <c r="O35" i="1" s="1"/>
  <c r="O41" i="1" a="1"/>
  <c r="O41" i="1" s="1"/>
  <c r="O40" i="1" a="1"/>
  <c r="O40" i="1" s="1"/>
  <c r="O39" i="1" a="1"/>
  <c r="O39" i="1" s="1"/>
  <c r="O33" i="1" a="1"/>
  <c r="O33" i="1" s="1"/>
  <c r="O38" i="1" a="1"/>
  <c r="O38" i="1" s="1"/>
  <c r="O31" i="1" a="1"/>
  <c r="O31" i="1" s="1"/>
  <c r="O30" i="1" a="1"/>
  <c r="O30" i="1" s="1"/>
  <c r="O29" i="1" a="1"/>
  <c r="O29" i="1" s="1"/>
  <c r="O28" i="1" a="1"/>
  <c r="O28" i="1" s="1"/>
  <c r="O37" i="1" a="1"/>
  <c r="O37" i="1" s="1"/>
  <c r="O36" i="1" a="1"/>
  <c r="O36" i="1" s="1"/>
  <c r="O25" i="1" a="1"/>
  <c r="O25" i="1" s="1"/>
  <c r="O24" i="1" a="1"/>
  <c r="O24" i="1" s="1"/>
  <c r="O22" i="1" a="1"/>
  <c r="O22" i="1" s="1"/>
  <c r="O23" i="1" a="1"/>
  <c r="O23" i="1" s="1"/>
  <c r="O34" i="1" a="1"/>
  <c r="O34" i="1" s="1"/>
  <c r="O21" i="1" a="1"/>
  <c r="O21" i="1" s="1"/>
  <c r="O32" i="1" a="1"/>
  <c r="O32" i="1" s="1"/>
  <c r="O20" i="1" a="1"/>
  <c r="O20" i="1" s="1"/>
  <c r="O19" i="1" a="1"/>
  <c r="O19" i="1" s="1"/>
  <c r="O18" i="1" a="1"/>
  <c r="O18" i="1" s="1"/>
  <c r="O15" i="1" a="1"/>
  <c r="O15" i="1" s="1"/>
  <c r="O14" i="1" a="1"/>
  <c r="O14" i="1" s="1"/>
  <c r="O27" i="1" a="1"/>
  <c r="O27" i="1" s="1"/>
  <c r="O26" i="1" a="1"/>
  <c r="O26" i="1" s="1"/>
  <c r="O17" i="1" a="1"/>
  <c r="O17" i="1" s="1"/>
  <c r="O16" i="1" a="1"/>
  <c r="O16" i="1" s="1"/>
  <c r="P10" i="1" a="1"/>
  <c r="P10" i="1" s="1"/>
  <c r="P9" i="1" a="1"/>
  <c r="P9" i="1" s="1"/>
  <c r="P8" i="1" a="1"/>
  <c r="P8" i="1" s="1"/>
  <c r="P7" i="1" a="1"/>
  <c r="P7" i="1" s="1"/>
  <c r="O98" i="2" a="1"/>
  <c r="O98" i="2" s="1"/>
  <c r="P94" i="2" a="1"/>
  <c r="P94" i="2" s="1"/>
  <c r="O90" i="2" a="1"/>
  <c r="O90" i="2" s="1"/>
  <c r="O89" i="2" a="1"/>
  <c r="O89" i="2" s="1"/>
  <c r="O87" i="2" a="1"/>
  <c r="O87" i="2" s="1"/>
  <c r="O86" i="2" a="1"/>
  <c r="O86" i="2" s="1"/>
  <c r="O85" i="2" a="1"/>
  <c r="O85" i="2" s="1"/>
  <c r="O83" i="2" a="1"/>
  <c r="O83" i="2" s="1"/>
  <c r="O84" i="2" a="1"/>
  <c r="O84" i="2" s="1"/>
  <c r="O88" i="2" a="1"/>
  <c r="O88" i="2" s="1"/>
  <c r="O82" i="2" a="1"/>
  <c r="O82" i="2" s="1"/>
  <c r="P78" i="2" a="1"/>
  <c r="P78" i="2" s="1"/>
  <c r="P77" i="2" a="1"/>
  <c r="P77" i="2" s="1"/>
  <c r="P76" i="2" a="1"/>
  <c r="P76" i="2" s="1"/>
  <c r="P73" i="2" a="1"/>
  <c r="P73" i="2" s="1"/>
  <c r="P71" i="2" a="1"/>
  <c r="P71" i="2" s="1"/>
  <c r="P75" i="2" a="1"/>
  <c r="P75" i="2" s="1"/>
  <c r="P74" i="2" a="1"/>
  <c r="P74" i="2" s="1"/>
  <c r="P68" i="2" a="1"/>
  <c r="P68" i="2" s="1"/>
  <c r="P67" i="2" a="1"/>
  <c r="P67" i="2" s="1"/>
  <c r="P66" i="2" a="1"/>
  <c r="P66" i="2" s="1"/>
  <c r="P65" i="2" a="1"/>
  <c r="P65" i="2" s="1"/>
  <c r="P64" i="2" a="1"/>
  <c r="P64" i="2" s="1"/>
  <c r="P63" i="2" a="1"/>
  <c r="P63" i="2" s="1"/>
  <c r="P72" i="2" a="1"/>
  <c r="P72" i="2" s="1"/>
  <c r="P62" i="2" a="1"/>
  <c r="P62" i="2" s="1"/>
  <c r="P70" i="2" a="1"/>
  <c r="P70" i="2" s="1"/>
  <c r="P69" i="2" a="1"/>
  <c r="P69" i="2" s="1"/>
  <c r="P60" i="2" a="1"/>
  <c r="P60" i="2" s="1"/>
  <c r="P61" i="2" a="1"/>
  <c r="P61" i="2" s="1"/>
  <c r="P59" i="2" a="1"/>
  <c r="P59" i="2" s="1"/>
  <c r="P56" i="2" a="1"/>
  <c r="P56" i="2" s="1"/>
  <c r="P58" i="2" a="1"/>
  <c r="P58" i="2" s="1"/>
  <c r="P57" i="2" a="1"/>
  <c r="P57" i="2" s="1"/>
  <c r="P54" i="2" a="1"/>
  <c r="P54" i="2" s="1"/>
  <c r="P55" i="2" a="1"/>
  <c r="P55" i="2" s="1"/>
  <c r="P53" i="2" a="1"/>
  <c r="P53" i="2" s="1"/>
  <c r="O48" i="2" a="1"/>
  <c r="O48" i="2" s="1"/>
  <c r="O47" i="2" a="1"/>
  <c r="O47" i="2" s="1"/>
  <c r="O42" i="2" a="1"/>
  <c r="O42" i="2" s="1"/>
  <c r="O43" i="2" a="1"/>
  <c r="O43" i="2" s="1"/>
  <c r="O39" i="2" a="1"/>
  <c r="O39" i="2" s="1"/>
  <c r="O41" i="2" a="1"/>
  <c r="O41" i="2" s="1"/>
  <c r="O40" i="2" a="1"/>
  <c r="O40" i="2" s="1"/>
  <c r="O36" i="2" a="1"/>
  <c r="O36" i="2" s="1"/>
  <c r="O37" i="2" a="1"/>
  <c r="O37" i="2" s="1"/>
  <c r="O38" i="2" a="1"/>
  <c r="O38" i="2" s="1"/>
  <c r="O34" i="2" a="1"/>
  <c r="O34" i="2" s="1"/>
  <c r="O35" i="2" a="1"/>
  <c r="O35" i="2" s="1"/>
  <c r="O33" i="2" a="1"/>
  <c r="O33" i="2" s="1"/>
  <c r="O32" i="2" a="1"/>
  <c r="O32" i="2" s="1"/>
  <c r="O31" i="2" a="1"/>
  <c r="O31" i="2" s="1"/>
  <c r="O30" i="2" a="1"/>
  <c r="O30" i="2" s="1"/>
  <c r="P26" i="2" a="1"/>
  <c r="P26" i="2" s="1"/>
  <c r="P23" i="2" a="1"/>
  <c r="P23" i="2" s="1"/>
  <c r="P25" i="2" a="1"/>
  <c r="P25" i="2" s="1"/>
  <c r="P24" i="2" a="1"/>
  <c r="P24" i="2" s="1"/>
  <c r="P19" i="2" a="1"/>
  <c r="P19" i="2" s="1"/>
  <c r="P22" i="2" a="1"/>
  <c r="P22" i="2" s="1"/>
  <c r="P15" i="2" a="1"/>
  <c r="P15" i="2" s="1"/>
  <c r="P21" i="2" a="1"/>
  <c r="P21" i="2" s="1"/>
  <c r="P20" i="2" a="1"/>
  <c r="P20" i="2" s="1"/>
  <c r="P18" i="2" a="1"/>
  <c r="P18" i="2" s="1"/>
  <c r="P13" i="2" a="1"/>
  <c r="P13" i="2" s="1"/>
  <c r="P17" i="2" a="1"/>
  <c r="P17" i="2" s="1"/>
  <c r="P16" i="2" a="1"/>
  <c r="P16" i="2" s="1"/>
  <c r="P14" i="2" a="1"/>
  <c r="P14" i="2" s="1"/>
  <c r="P12" i="2" a="1"/>
  <c r="P12" i="2" s="1"/>
  <c r="P10" i="2" a="1"/>
  <c r="P10" i="2" s="1"/>
  <c r="P11" i="2" a="1"/>
  <c r="P11" i="2" s="1"/>
  <c r="P9" i="2" a="1"/>
  <c r="P9" i="2" s="1"/>
  <c r="P8" i="2" a="1"/>
  <c r="P8" i="2" s="1"/>
  <c r="P7" i="2" a="1"/>
  <c r="P7" i="2" s="1"/>
  <c r="Q63" i="1" l="1"/>
  <c r="R63" i="1"/>
  <c r="S63" i="1"/>
  <c r="R9" i="1"/>
  <c r="S9" i="1"/>
  <c r="T9" i="1"/>
  <c r="R8" i="1"/>
  <c r="S8" i="1"/>
  <c r="T8" i="1"/>
  <c r="R10" i="1"/>
  <c r="S10" i="1"/>
  <c r="T10" i="1"/>
  <c r="R11" i="1"/>
  <c r="S11" i="1"/>
  <c r="T11" i="1"/>
  <c r="Q43" i="1"/>
  <c r="R43" i="1"/>
  <c r="S43" i="1"/>
  <c r="Q29" i="1"/>
  <c r="R29" i="1"/>
  <c r="S29" i="1"/>
  <c r="Q19" i="1"/>
  <c r="R19" i="1"/>
  <c r="S19" i="1"/>
  <c r="Q20" i="1"/>
  <c r="R20" i="1"/>
  <c r="S20" i="1"/>
  <c r="Q49" i="1"/>
  <c r="R49" i="1"/>
  <c r="S49" i="1"/>
  <c r="Q16" i="1"/>
  <c r="R16" i="1"/>
  <c r="S16" i="1"/>
  <c r="Q22" i="1"/>
  <c r="R22" i="1"/>
  <c r="S22" i="1"/>
  <c r="Q48" i="1"/>
  <c r="R48" i="1"/>
  <c r="S48" i="1"/>
  <c r="Q27" i="1"/>
  <c r="R27" i="1"/>
  <c r="S27" i="1"/>
  <c r="Q36" i="1"/>
  <c r="R36" i="1"/>
  <c r="S36" i="1"/>
  <c r="Q37" i="1"/>
  <c r="R37" i="1"/>
  <c r="S37" i="1"/>
  <c r="Q38" i="1"/>
  <c r="R38" i="1"/>
  <c r="S38" i="1"/>
  <c r="Q35" i="1"/>
  <c r="R35" i="1"/>
  <c r="S35" i="1"/>
  <c r="Q39" i="1"/>
  <c r="R39" i="1"/>
  <c r="S39" i="1"/>
  <c r="Q44" i="1"/>
  <c r="R44" i="1"/>
  <c r="S44" i="1"/>
  <c r="Q17" i="1"/>
  <c r="R17" i="1"/>
  <c r="S17" i="1"/>
  <c r="Q51" i="1"/>
  <c r="R51" i="1"/>
  <c r="S51" i="1"/>
  <c r="Q40" i="1"/>
  <c r="R40" i="1"/>
  <c r="S40" i="1"/>
  <c r="Q33" i="1"/>
  <c r="R33" i="1"/>
  <c r="S33" i="1"/>
  <c r="Q32" i="1"/>
  <c r="R32" i="1"/>
  <c r="S32" i="1"/>
  <c r="Q42" i="1"/>
  <c r="R42" i="1"/>
  <c r="S42" i="1"/>
  <c r="Q21" i="1"/>
  <c r="R21" i="1"/>
  <c r="S21" i="1"/>
  <c r="Q23" i="1"/>
  <c r="R23" i="1"/>
  <c r="S23" i="1"/>
  <c r="Q24" i="1"/>
  <c r="R24" i="1"/>
  <c r="S24" i="1"/>
  <c r="Q30" i="1"/>
  <c r="R30" i="1"/>
  <c r="S30" i="1"/>
  <c r="Q47" i="1"/>
  <c r="R47" i="1"/>
  <c r="S47" i="1"/>
  <c r="Q46" i="1"/>
  <c r="R46" i="1"/>
  <c r="S46" i="1"/>
  <c r="Q18" i="1"/>
  <c r="R18" i="1"/>
  <c r="S18" i="1"/>
  <c r="Q31" i="1"/>
  <c r="R31" i="1"/>
  <c r="S31" i="1"/>
  <c r="Q34" i="1"/>
  <c r="R34" i="1"/>
  <c r="S34" i="1"/>
  <c r="Q25" i="1"/>
  <c r="R25" i="1"/>
  <c r="S25" i="1"/>
  <c r="Q26" i="1"/>
  <c r="R26" i="1"/>
  <c r="S26" i="1"/>
  <c r="Q41" i="1"/>
  <c r="R41" i="1"/>
  <c r="S41" i="1"/>
  <c r="Q28" i="1"/>
  <c r="R28" i="1"/>
  <c r="S28" i="1"/>
  <c r="Q50" i="1"/>
  <c r="R50" i="1"/>
  <c r="S50" i="1"/>
  <c r="Q15" i="1"/>
  <c r="R15" i="1"/>
  <c r="S15" i="1"/>
  <c r="Q59" i="1"/>
  <c r="R59" i="1"/>
  <c r="S59" i="1"/>
  <c r="Q60" i="1"/>
  <c r="R60" i="1"/>
  <c r="S60" i="1"/>
  <c r="Q61" i="1"/>
  <c r="R61" i="1"/>
  <c r="S61" i="1"/>
  <c r="Q62" i="1"/>
  <c r="R62" i="1"/>
  <c r="S62" i="1"/>
  <c r="Q69" i="1"/>
  <c r="R69" i="1"/>
  <c r="S69" i="1"/>
  <c r="R79" i="1"/>
  <c r="S79" i="1"/>
  <c r="T79" i="1"/>
  <c r="R82" i="1"/>
  <c r="S82" i="1"/>
  <c r="T82" i="1"/>
  <c r="R80" i="1"/>
  <c r="S80" i="1"/>
  <c r="T80" i="1"/>
  <c r="R81" i="1"/>
  <c r="S81" i="1"/>
  <c r="T81" i="1"/>
  <c r="R83" i="1"/>
  <c r="S83" i="1"/>
  <c r="T83" i="1"/>
  <c r="R85" i="1"/>
  <c r="S85" i="1"/>
  <c r="T85" i="1"/>
  <c r="R84" i="1"/>
  <c r="S84" i="1"/>
  <c r="T84" i="1"/>
  <c r="Q89" i="1"/>
  <c r="R89" i="1"/>
  <c r="S89" i="1"/>
  <c r="Q90" i="1"/>
  <c r="R90" i="1"/>
  <c r="S90" i="1"/>
  <c r="Q91" i="1"/>
  <c r="R91" i="1"/>
  <c r="S91" i="1"/>
  <c r="Q92" i="1"/>
  <c r="R92" i="1"/>
  <c r="S92" i="1"/>
  <c r="Q93" i="1"/>
  <c r="R93" i="1"/>
  <c r="S93" i="1"/>
  <c r="Q94" i="1"/>
  <c r="R94" i="1"/>
  <c r="S94" i="1"/>
  <c r="Q96" i="1"/>
  <c r="R96" i="1"/>
  <c r="S96" i="1"/>
  <c r="Q95" i="1"/>
  <c r="R95" i="1"/>
  <c r="S95" i="1"/>
  <c r="Q104" i="1"/>
  <c r="R104" i="1"/>
  <c r="S104" i="1"/>
  <c r="Q103" i="1"/>
  <c r="R103" i="1"/>
  <c r="S103" i="1"/>
  <c r="T7" i="1"/>
  <c r="S7" i="1"/>
  <c r="R7" i="1"/>
  <c r="T37" i="1" l="1"/>
  <c r="T36" i="1"/>
  <c r="T29" i="1"/>
  <c r="T63" i="1"/>
  <c r="T17" i="1"/>
  <c r="T90" i="1"/>
  <c r="T60" i="1"/>
  <c r="T62" i="1"/>
  <c r="T59" i="1"/>
  <c r="T23" i="1"/>
  <c r="T32" i="1"/>
  <c r="T31" i="1"/>
  <c r="T18" i="1"/>
  <c r="T15" i="1"/>
  <c r="T22" i="1"/>
  <c r="T34" i="1"/>
  <c r="T38" i="1"/>
  <c r="T20" i="1"/>
  <c r="T26" i="1"/>
  <c r="T21" i="1"/>
  <c r="T27" i="1"/>
  <c r="T43" i="1"/>
  <c r="T28" i="1"/>
  <c r="T24" i="1"/>
  <c r="T39" i="1"/>
  <c r="T16" i="1"/>
  <c r="T19" i="1"/>
  <c r="T42" i="1"/>
  <c r="T40" i="1"/>
  <c r="T48" i="1"/>
  <c r="T47" i="1"/>
  <c r="T35" i="1"/>
  <c r="T49" i="1"/>
  <c r="T103" i="1"/>
  <c r="T92" i="1"/>
  <c r="T25" i="1"/>
  <c r="T41" i="1"/>
  <c r="T51" i="1"/>
  <c r="T50" i="1"/>
  <c r="T33" i="1"/>
  <c r="T61" i="1"/>
  <c r="T69" i="1"/>
  <c r="T30" i="1"/>
  <c r="T46" i="1"/>
  <c r="T44" i="1"/>
  <c r="T94" i="1"/>
  <c r="T95" i="1"/>
  <c r="T91" i="1"/>
  <c r="T89" i="1"/>
  <c r="T93" i="1"/>
  <c r="T96" i="1"/>
  <c r="T10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<sst xmlns="http://schemas.openxmlformats.org/spreadsheetml/2006/main" count="498" uniqueCount="198">
  <si>
    <t>TIRADOR</t>
  </si>
  <si>
    <t>APERTURA</t>
  </si>
  <si>
    <t>LA RIOJA</t>
  </si>
  <si>
    <t>CORDOBA</t>
  </si>
  <si>
    <t>NACIONAL</t>
  </si>
  <si>
    <t>BUE</t>
  </si>
  <si>
    <t>LRJ</t>
  </si>
  <si>
    <t>SSC</t>
  </si>
  <si>
    <t>SFE</t>
  </si>
  <si>
    <t>RAW</t>
  </si>
  <si>
    <t>CBA</t>
  </si>
  <si>
    <t>QUI</t>
  </si>
  <si>
    <t>LPT</t>
  </si>
  <si>
    <t>SAN CARLOS</t>
  </si>
  <si>
    <t>CHI</t>
  </si>
  <si>
    <t>SRF</t>
  </si>
  <si>
    <t>SLT</t>
  </si>
  <si>
    <t>BENECCHI,DANTE GUIDO</t>
  </si>
  <si>
    <t>MZA</t>
  </si>
  <si>
    <t>CARRANZA, AUGUSTO JOSE</t>
  </si>
  <si>
    <t>COLAUTTI, MARTIN</t>
  </si>
  <si>
    <t>COLUSSI, NICOLAS</t>
  </si>
  <si>
    <t>CRUZ, IVAN</t>
  </si>
  <si>
    <t>FELIX, ANDREA</t>
  </si>
  <si>
    <t>GARCIA,LUCAS MIGUEL</t>
  </si>
  <si>
    <t>TSR</t>
  </si>
  <si>
    <t>KOUKAS,GERMAN</t>
  </si>
  <si>
    <t>SRO</t>
  </si>
  <si>
    <t>MELLA, JOSEFINA</t>
  </si>
  <si>
    <t>MELLA, MAURO GABRIEL</t>
  </si>
  <si>
    <t>MOLINA ,VICTOR</t>
  </si>
  <si>
    <t>FFA</t>
  </si>
  <si>
    <t>MORALES GONZALEZ,JAZMIN MALENA</t>
  </si>
  <si>
    <t>VELARTE, RODRIGO</t>
  </si>
  <si>
    <t>ZAUPA GERMAN</t>
  </si>
  <si>
    <t>BEVIAQUA JAVIER ALEJANDRO</t>
  </si>
  <si>
    <t>TRC</t>
  </si>
  <si>
    <t>MOLINI LEANDRO</t>
  </si>
  <si>
    <t>MODESTI ALEXIS MARTIN</t>
  </si>
  <si>
    <t>FRANCO ZOE MAGALI</t>
  </si>
  <si>
    <t>ALL</t>
  </si>
  <si>
    <t>PINEDA, FEDERICO</t>
  </si>
  <si>
    <t>AGR</t>
  </si>
  <si>
    <t>LUNA, VICTORIA</t>
  </si>
  <si>
    <t>TCA</t>
  </si>
  <si>
    <t>VILLEGAS, DYANGO</t>
  </si>
  <si>
    <t>HEALY, PATRICIO</t>
  </si>
  <si>
    <t>GONZALEZ RAMIRO</t>
  </si>
  <si>
    <t>VELAZQUEZ GERARDO</t>
  </si>
  <si>
    <t>RK</t>
  </si>
  <si>
    <t>MACRI, NICOLAS</t>
  </si>
  <si>
    <t>BROZZONI, LUCAS ARIEL</t>
  </si>
  <si>
    <t>VILLANI, ALEJANDRO</t>
  </si>
  <si>
    <t>GAMBA, MATEO</t>
  </si>
  <si>
    <t>GUIFFRE, PABLO RAFAEL</t>
  </si>
  <si>
    <t>SJO</t>
  </si>
  <si>
    <t>SANTINI, LEONARDO</t>
  </si>
  <si>
    <t>PRG</t>
  </si>
  <si>
    <t>AVILA, LEONARDO</t>
  </si>
  <si>
    <t xml:space="preserve">SULIGOY, MIRKO LELIO </t>
  </si>
  <si>
    <t>TFE</t>
  </si>
  <si>
    <t>SJU</t>
  </si>
  <si>
    <t>MAFFU, EDGARDO JAVIER</t>
  </si>
  <si>
    <t>CHIMISSO, JUAN CARLOS</t>
  </si>
  <si>
    <t>INSUA, WENSESLAO</t>
  </si>
  <si>
    <t>MUÑOZ, CESAR MARCELO</t>
  </si>
  <si>
    <t>GENTILI, OSVALDO</t>
  </si>
  <si>
    <t>CHAVEZ, CATALINA</t>
  </si>
  <si>
    <t>KLOTZ, ANA</t>
  </si>
  <si>
    <t>LOPEZ MOLINA, SARA</t>
  </si>
  <si>
    <t>MARECO, CINTIA VALERIA</t>
  </si>
  <si>
    <t>ACUÑA, ELBA BEATRIZ</t>
  </si>
  <si>
    <t>GISBERT, JUAN FRANCISCO</t>
  </si>
  <si>
    <t>JUN</t>
  </si>
  <si>
    <t>GELFO, ANDRES</t>
  </si>
  <si>
    <t>GODOY, NESTOR</t>
  </si>
  <si>
    <t>SJS</t>
  </si>
  <si>
    <t>DEL POZO, PABLO</t>
  </si>
  <si>
    <t>DELLAMAGGIORE, ELSO</t>
  </si>
  <si>
    <t>TORRES, JULIA</t>
  </si>
  <si>
    <t>MENDEZ, LARA</t>
  </si>
  <si>
    <t>HEREDIA, VERONICA</t>
  </si>
  <si>
    <t>CABALLERO, JULIO AUGUSTO</t>
  </si>
  <si>
    <t>QUINTEROS, LUCIANO</t>
  </si>
  <si>
    <t>TORRES, MAXIMILIANO</t>
  </si>
  <si>
    <t>CAT</t>
  </si>
  <si>
    <t>LONCHARICH, ANDRES</t>
  </si>
  <si>
    <t>MARTINHO,MATIAS</t>
  </si>
  <si>
    <t xml:space="preserve">YUPAR, DIEGO MARTIN </t>
  </si>
  <si>
    <t>FRANCO, ISMAEL</t>
  </si>
  <si>
    <t>MARTIN, VALENTINO</t>
  </si>
  <si>
    <t>INST</t>
  </si>
  <si>
    <t>10mts PISTOLA AIRE HOMBRE JUNIOR</t>
  </si>
  <si>
    <t>N° FED</t>
  </si>
  <si>
    <t>10mts PISTOLA AIRE HOMBRE MAYOR</t>
  </si>
  <si>
    <t>CHV</t>
  </si>
  <si>
    <t>10mts PISTOLA AIRE HOMBRE VETERANO</t>
  </si>
  <si>
    <t>10mts PISTOLA AIRE MUJER JUNIOR</t>
  </si>
  <si>
    <t>10mts PISTOLA AIRE MUJER MAYOR</t>
  </si>
  <si>
    <t>10mts PISTOLA AIRE PARALIMPICO</t>
  </si>
  <si>
    <t>ALVAREZ BRUNO</t>
  </si>
  <si>
    <t>FLORES OSCAR</t>
  </si>
  <si>
    <t>GOYCOCHEA HENRY</t>
  </si>
  <si>
    <t>DE FILIPPO NICOLAS JOAQUIN</t>
  </si>
  <si>
    <t xml:space="preserve">AYALA, SANTIAGO </t>
  </si>
  <si>
    <t>SERRA SANTIAGO</t>
  </si>
  <si>
    <t>CARBEL JUAN SAMIR</t>
  </si>
  <si>
    <t>PUGLIESE FEDERICO</t>
  </si>
  <si>
    <t>VALLEJO, MAURICIO ALEJANDRO</t>
  </si>
  <si>
    <t>TSL</t>
  </si>
  <si>
    <t>BALLERINO, BAUTISTA</t>
  </si>
  <si>
    <t>BERTELLO, IGNACIO</t>
  </si>
  <si>
    <t>MARTIN, GIULIANO</t>
  </si>
  <si>
    <t>MAFFU, BENJAMIN  AGUSTIN</t>
  </si>
  <si>
    <t>MARTINEZ, BALTASAR</t>
  </si>
  <si>
    <t>ECHEVERRIA, LAUTARO</t>
  </si>
  <si>
    <t>CHA</t>
  </si>
  <si>
    <t>CRUZ EDUARDO</t>
  </si>
  <si>
    <t>CTC</t>
  </si>
  <si>
    <t>QUEVEDO, BENJAMIN</t>
  </si>
  <si>
    <t>PICON , GASTON TOMAS</t>
  </si>
  <si>
    <t>ROMAN, FRANCISCO</t>
  </si>
  <si>
    <t>GONZALEZ, LAUTARO JUAN</t>
  </si>
  <si>
    <t>HIDALGO, NICOLAS</t>
  </si>
  <si>
    <t>GUTIERREZ, MARCELO JULIAN</t>
  </si>
  <si>
    <t>EBERHARDT,ALEXIS</t>
  </si>
  <si>
    <t>ZOCCALI,MARCELO</t>
  </si>
  <si>
    <t>GOGORZA, NICOLAS</t>
  </si>
  <si>
    <t>DECICILIA,LUCAS</t>
  </si>
  <si>
    <t>CICARELLI ENZO NICOLAS</t>
  </si>
  <si>
    <t>HERNANDEZ RODRIGO</t>
  </si>
  <si>
    <t>TORINO ADRIAN</t>
  </si>
  <si>
    <t>LOPEZ, PATRICIO</t>
  </si>
  <si>
    <t>MARTIN, PABLO</t>
  </si>
  <si>
    <t>CEREZO, GUSTAVO</t>
  </si>
  <si>
    <t>ALVAREZ PABLO</t>
  </si>
  <si>
    <t>SILVA CAMILO</t>
  </si>
  <si>
    <t>MIGUEL, AYLEN IRUPE</t>
  </si>
  <si>
    <t>LANDRIEL ESQUIVEL JULIETA</t>
  </si>
  <si>
    <t>VARGAS GIBAUT UMA</t>
  </si>
  <si>
    <t>DELGADO SOFIA</t>
  </si>
  <si>
    <t>GONZALEZ JULIETA</t>
  </si>
  <si>
    <t>MORALES GONZALEZ BRISA LIHUEN</t>
  </si>
  <si>
    <t>ASIS XIOMARA JULIETA</t>
  </si>
  <si>
    <t>LACUNZA, LUNA VALENTINA</t>
  </si>
  <si>
    <t>DE LA FUENTE MORENA</t>
  </si>
  <si>
    <t>RDT</t>
  </si>
  <si>
    <t>OBLAN, MARIA EMILIA</t>
  </si>
  <si>
    <t>GOICOCHEA, MARIA LUJAN</t>
  </si>
  <si>
    <t>ROLON, FLAVIA</t>
  </si>
  <si>
    <t>FERNANDEZ LATUF VICTORIA</t>
  </si>
  <si>
    <t>PARRA, VIRGINIA</t>
  </si>
  <si>
    <t>UGARTE, AIXA ANAHI</t>
  </si>
  <si>
    <t>GORDON, ALMA MAGALI</t>
  </si>
  <si>
    <t>PARODI, VICTORIA</t>
  </si>
  <si>
    <t>PIRIS BORIZENKO LIZ</t>
  </si>
  <si>
    <t>RAMOS, PAULA MAILEN</t>
  </si>
  <si>
    <t>SULIGOY, CAMILA BELEN</t>
  </si>
  <si>
    <t>SERRA, LUCIA</t>
  </si>
  <si>
    <t>GUTIERREZ MARTINA GUADALUPE</t>
  </si>
  <si>
    <t>PARRA, MELISA</t>
  </si>
  <si>
    <t>VERON, LARA</t>
  </si>
  <si>
    <t>TRAMONTINA, ISABELLA</t>
  </si>
  <si>
    <t>DE LA RIVA, SOL LARA</t>
  </si>
  <si>
    <t>MORALES, ROCIO</t>
  </si>
  <si>
    <t>RUSSO MARIA FERNANDA</t>
  </si>
  <si>
    <t>ANTORENA,SALMA</t>
  </si>
  <si>
    <t>POMAROLLI AGUSTINA</t>
  </si>
  <si>
    <t>SANCHEZ,LOLA</t>
  </si>
  <si>
    <t>OLA</t>
  </si>
  <si>
    <t>BACA GIRAUDO VALENTINA</t>
  </si>
  <si>
    <t>ALVAREZ DE TOLEDO CARMEN ROCIO</t>
  </si>
  <si>
    <t>TORRES CARLA</t>
  </si>
  <si>
    <t>MARTINEZ VEGA, DIANA</t>
  </si>
  <si>
    <t>CASELLE, CYNTHIA</t>
  </si>
  <si>
    <t>RIVEROS MARIO</t>
  </si>
  <si>
    <t>LIPPARELLI, ARMANDO</t>
  </si>
  <si>
    <t>RODRIGUEZ, RAMON AURELIO</t>
  </si>
  <si>
    <t>10mts RIFLE STANDING SH2</t>
  </si>
  <si>
    <t>10mts RIFLE PRONE SH2</t>
  </si>
  <si>
    <t>MARIA LAURA BELVEDERE</t>
  </si>
  <si>
    <t>10mts RIFLE AIRE HOMBRE JUNIOR</t>
  </si>
  <si>
    <t>10mts RIFLE AIRE HOMBRE MAYOR</t>
  </si>
  <si>
    <t>10mts RIFLE AIRE MUJER JUNIOR</t>
  </si>
  <si>
    <t>10mts RIFLE AIRE MUJER MAYOR</t>
  </si>
  <si>
    <t>10mts RIFLE AIRE HOMBRE VETERANO</t>
  </si>
  <si>
    <t xml:space="preserve"> </t>
  </si>
  <si>
    <t>JUVENIL</t>
  </si>
  <si>
    <t>SUDAM</t>
  </si>
  <si>
    <t>ARM.NEUM.</t>
  </si>
  <si>
    <t>COPA</t>
  </si>
  <si>
    <t>ARGENTINA</t>
  </si>
  <si>
    <t>PROM.</t>
  </si>
  <si>
    <t>WC</t>
  </si>
  <si>
    <t>S.RAF./MUNICH</t>
  </si>
  <si>
    <t>S.RAF-MUNICH</t>
  </si>
  <si>
    <r>
      <t xml:space="preserve">RANKING NACIONAL 10 M. PISTOLA DE AIRE 2025
</t>
    </r>
    <r>
      <rPr>
        <b/>
        <sz val="16"/>
        <color theme="8" tint="-0.249977111117893"/>
        <rFont val="Calibri"/>
        <family val="2"/>
      </rPr>
      <t>*PROMEDIO= MEJORES 3 MARCAS + NACIONAL</t>
    </r>
  </si>
  <si>
    <r>
      <t xml:space="preserve">RANKING NACIONAL 10 M. RIFLE DE AIRE 2025
</t>
    </r>
    <r>
      <rPr>
        <b/>
        <sz val="16"/>
        <color theme="8" tint="-0.249977111117893"/>
        <rFont val="Calibri"/>
        <family val="2"/>
      </rPr>
      <t>*PROMEDIO= MEJORES 3 MARCAS + NACIONAL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</si>
</sst>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0"/>
      <name val="Calibri"/>
      <family val="2"/>
    </font>
    <font>
      <b/>
      <sz val="11"/>
      <color theme="0"/>
      <name val="Calibri"/>
      <family val="2"/>
    </font>
    <font>
      <sz val="11"/>
      <color rgb="FF000000"/>
      <name val="Calibri"/>
      <family val="2"/>
      <scheme val="minor"/>
    </font>
    <font>
      <b/>
      <sz val="28"/>
      <name val="Calibri"/>
      <family val="2"/>
    </font>
    <font>
      <b/>
      <sz val="24"/>
      <color theme="1"/>
      <name val="Calibri"/>
      <family val="2"/>
      <scheme val="minor"/>
    </font>
    <font>
      <b/>
      <sz val="16"/>
      <name val="Calibri"/>
      <family val="2"/>
    </font>
    <font>
      <b/>
      <u/>
      <sz val="11"/>
      <name val="Calibri"/>
      <family val="2"/>
    </font>
    <font>
      <sz val="11"/>
      <name val="Calibri"/>
      <family val="2"/>
    </font>
    <font>
      <sz val="12"/>
      <name val="Calibri"/>
      <family val="2"/>
    </font>
    <font>
      <sz val="12"/>
      <name val="Calibri"/>
      <family val="2"/>
      <scheme val="minor"/>
    </font>
    <font>
      <b/>
      <sz val="11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0"/>
      <name val="Calibri"/>
      <family val="2"/>
    </font>
    <font>
      <b/>
      <sz val="14"/>
      <color theme="1"/>
      <name val="Calibri"/>
      <family val="2"/>
      <scheme val="minor"/>
    </font>
    <font>
      <b/>
      <sz val="8"/>
      <color theme="0"/>
      <name val="Calibri"/>
      <family val="2"/>
    </font>
    <font>
      <b/>
      <sz val="16"/>
      <color theme="8" tint="-0.249977111117893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70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0" fillId="0" borderId="0" xfId="0" applyAlignment="1">
      <alignment horizontal="center"/>
    </xf>
    <xf numFmtId="0" fontId="4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0" fontId="7" fillId="5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3" borderId="0" xfId="0" applyFill="1"/>
    <xf numFmtId="164" fontId="0" fillId="0" borderId="0" xfId="0" applyNumberFormat="1"/>
    <xf numFmtId="164" fontId="3" fillId="0" borderId="1" xfId="0" applyNumberFormat="1" applyFont="1" applyBorder="1" applyAlignment="1">
      <alignment horizontal="center"/>
    </xf>
    <xf numFmtId="0" fontId="9" fillId="0" borderId="0" xfId="0" applyFont="1" applyAlignment="1">
      <alignment vertical="center"/>
    </xf>
    <xf numFmtId="0" fontId="0" fillId="3" borderId="1" xfId="0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8" fillId="4" borderId="1" xfId="0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12" fillId="0" borderId="1" xfId="0" applyNumberFormat="1" applyFont="1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right"/>
    </xf>
    <xf numFmtId="0" fontId="12" fillId="0" borderId="1" xfId="0" applyFont="1" applyBorder="1" applyAlignment="1">
      <alignment horizontal="center"/>
    </xf>
    <xf numFmtId="0" fontId="12" fillId="0" borderId="1" xfId="0" applyFont="1" applyBorder="1"/>
    <xf numFmtId="164" fontId="15" fillId="0" borderId="1" xfId="0" applyNumberFormat="1" applyFont="1" applyBorder="1" applyAlignment="1">
      <alignment horizontal="center" vertical="center"/>
    </xf>
    <xf numFmtId="43" fontId="19" fillId="0" borderId="1" xfId="1" applyFont="1" applyFill="1" applyBorder="1" applyAlignment="1">
      <alignment horizontal="right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1" fillId="0" borderId="0" xfId="0" applyFont="1" applyAlignment="1">
      <alignment horizontal="center"/>
    </xf>
    <xf numFmtId="0" fontId="12" fillId="0" borderId="0" xfId="0" applyFont="1"/>
    <xf numFmtId="164" fontId="15" fillId="0" borderId="1" xfId="0" applyNumberFormat="1" applyFont="1" applyBorder="1" applyAlignment="1">
      <alignment horizontal="center"/>
    </xf>
    <xf numFmtId="164" fontId="14" fillId="0" borderId="1" xfId="0" applyNumberFormat="1" applyFont="1" applyBorder="1" applyAlignment="1">
      <alignment horizontal="center"/>
    </xf>
    <xf numFmtId="164" fontId="16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0" fontId="0" fillId="0" borderId="1" xfId="0" applyBorder="1"/>
    <xf numFmtId="0" fontId="10" fillId="0" borderId="0" xfId="0" applyFont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18" fillId="6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18" fillId="7" borderId="1" xfId="0" applyFont="1" applyFill="1" applyBorder="1" applyAlignment="1">
      <alignment horizontal="center"/>
    </xf>
    <xf numFmtId="0" fontId="19" fillId="2" borderId="0" xfId="0" applyFont="1" applyFill="1" applyAlignment="1">
      <alignment horizontal="right"/>
    </xf>
    <xf numFmtId="0" fontId="5" fillId="8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0" fillId="4" borderId="1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/>
    </xf>
    <xf numFmtId="164" fontId="12" fillId="9" borderId="1" xfId="0" applyNumberFormat="1" applyFont="1" applyFill="1" applyBorder="1" applyAlignment="1">
      <alignment horizontal="center" vertical="center"/>
    </xf>
    <xf numFmtId="164" fontId="1" fillId="9" borderId="1" xfId="0" applyNumberFormat="1" applyFont="1" applyFill="1" applyBorder="1" applyAlignment="1">
      <alignment horizontal="center"/>
    </xf>
    <xf numFmtId="164" fontId="14" fillId="9" borderId="1" xfId="0" applyNumberFormat="1" applyFont="1" applyFill="1" applyBorder="1" applyAlignment="1">
      <alignment horizontal="center"/>
    </xf>
    <xf numFmtId="164" fontId="12" fillId="9" borderId="1" xfId="0" applyNumberFormat="1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5" fillId="10" borderId="1" xfId="0" applyFont="1" applyFill="1" applyBorder="1" applyAlignment="1">
      <alignment horizontal="center"/>
    </xf>
    <xf numFmtId="164" fontId="1" fillId="11" borderId="1" xfId="0" applyNumberFormat="1" applyFont="1" applyFill="1" applyBorder="1" applyAlignment="1">
      <alignment horizontal="center"/>
    </xf>
    <xf numFmtId="164" fontId="12" fillId="11" borderId="1" xfId="0" applyNumberFormat="1" applyFont="1" applyFill="1" applyBorder="1" applyAlignment="1">
      <alignment horizontal="center"/>
    </xf>
    <xf numFmtId="0" fontId="12" fillId="11" borderId="1" xfId="0" applyFont="1" applyFill="1" applyBorder="1" applyAlignment="1">
      <alignment horizontal="center" vertical="center"/>
    </xf>
    <xf numFmtId="164" fontId="12" fillId="11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</cellXfs>
  <cellStyles count="2">
    <cellStyle name="Millares" xfId="1" builtinId="3"/>
    <cellStyle name="Normal" xfId="0" builtinId="0"/>
  </cellStyles>
  <dxfs count="12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57150</xdr:rowOff>
    </xdr:from>
    <xdr:to>
      <xdr:col>2</xdr:col>
      <xdr:colOff>361950</xdr:colOff>
      <xdr:row>3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DFA1A6B-FCC8-4FCC-9B2B-BF3C6DC01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57150"/>
          <a:ext cx="70485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57150</xdr:rowOff>
    </xdr:from>
    <xdr:to>
      <xdr:col>2</xdr:col>
      <xdr:colOff>361950</xdr:colOff>
      <xdr:row>2</xdr:row>
      <xdr:rowOff>190500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7FC32B6-CA48-4B57-8C26-5B123DD5A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5" y="57150"/>
          <a:ext cx="70485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104"/>
  <sheetViews>
    <sheetView showGridLines="0" showRowColHeaders="0" zoomScale="77" zoomScaleNormal="77" workbookViewId="0">
      <selection activeCell="B8" sqref="B8:B10"/>
    </sheetView>
  </sheetViews>
  <sheetFormatPr baseColWidth="10" defaultRowHeight="14.5" x14ac:dyDescent="0.35"/>
  <cols>
    <col min="1" max="1" width="5.1796875" customWidth="1"/>
    <col min="2" max="2" width="8.1796875" customWidth="1"/>
    <col min="3" max="3" width="11" style="4" customWidth="1"/>
    <col min="4" max="4" width="29.453125" customWidth="1"/>
    <col min="5" max="5" width="5.26953125" bestFit="1" customWidth="1"/>
    <col min="6" max="6" width="14.7265625" customWidth="1"/>
    <col min="7" max="8" width="10.7265625" customWidth="1"/>
    <col min="9" max="16" width="14.7265625" customWidth="1"/>
    <col min="17" max="20" width="0" hidden="1" customWidth="1"/>
    <col min="22" max="22" width="11.453125" bestFit="1" customWidth="1"/>
  </cols>
  <sheetData>
    <row r="1" spans="2:20" x14ac:dyDescent="0.35">
      <c r="B1" s="67" t="s">
        <v>196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2:20" ht="31.5" customHeight="1" x14ac:dyDescent="0.35"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</row>
    <row r="3" spans="2:20" ht="21" customHeight="1" x14ac:dyDescent="0.35"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</row>
    <row r="4" spans="2:20" x14ac:dyDescent="0.35"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</row>
    <row r="5" spans="2:20" ht="18.5" x14ac:dyDescent="0.45">
      <c r="B5" s="66" t="s">
        <v>92</v>
      </c>
      <c r="C5" s="66"/>
      <c r="D5" s="66"/>
      <c r="E5" s="66"/>
      <c r="F5" s="5">
        <v>1</v>
      </c>
      <c r="G5" s="59"/>
      <c r="H5" s="60"/>
      <c r="I5" s="6">
        <v>2</v>
      </c>
      <c r="J5" s="6">
        <v>3</v>
      </c>
      <c r="K5" s="6">
        <v>4</v>
      </c>
      <c r="L5" s="6" t="s">
        <v>4</v>
      </c>
      <c r="M5" s="6">
        <v>5</v>
      </c>
      <c r="N5" s="47" t="s">
        <v>4</v>
      </c>
      <c r="O5" s="45" t="s">
        <v>190</v>
      </c>
      <c r="P5" s="49"/>
    </row>
    <row r="6" spans="2:20" ht="18.5" x14ac:dyDescent="0.45">
      <c r="B6" s="5" t="s">
        <v>49</v>
      </c>
      <c r="C6" s="6" t="s">
        <v>93</v>
      </c>
      <c r="D6" s="6" t="s">
        <v>0</v>
      </c>
      <c r="E6" s="6" t="s">
        <v>91</v>
      </c>
      <c r="F6" s="24" t="s">
        <v>1</v>
      </c>
      <c r="G6" s="61" t="s">
        <v>188</v>
      </c>
      <c r="H6" s="61" t="s">
        <v>193</v>
      </c>
      <c r="I6" s="24" t="s">
        <v>13</v>
      </c>
      <c r="J6" s="24" t="s">
        <v>2</v>
      </c>
      <c r="K6" s="52" t="s">
        <v>195</v>
      </c>
      <c r="L6" s="24" t="s">
        <v>187</v>
      </c>
      <c r="M6" s="24" t="s">
        <v>3</v>
      </c>
      <c r="N6" s="48" t="s">
        <v>189</v>
      </c>
      <c r="O6" s="46" t="s">
        <v>191</v>
      </c>
      <c r="P6" s="50" t="s">
        <v>192</v>
      </c>
    </row>
    <row r="7" spans="2:20" ht="18.5" x14ac:dyDescent="0.45">
      <c r="B7" s="22">
        <v>1</v>
      </c>
      <c r="C7" s="2">
        <v>8934</v>
      </c>
      <c r="D7" s="3" t="s">
        <v>21</v>
      </c>
      <c r="E7" s="2" t="s">
        <v>7</v>
      </c>
      <c r="F7" s="2">
        <v>553</v>
      </c>
      <c r="G7" s="2">
        <v>553</v>
      </c>
      <c r="H7" s="2"/>
      <c r="I7" s="2">
        <v>539</v>
      </c>
      <c r="J7" s="43"/>
      <c r="K7" s="51"/>
      <c r="L7" s="51"/>
      <c r="M7" s="51">
        <v>549</v>
      </c>
      <c r="N7" s="53">
        <v>553</v>
      </c>
      <c r="O7" s="51"/>
      <c r="P7" s="34" cm="1">
        <f t="array" ref="P7">(
   SUM(
      LARGE(
         CHOOSE({1;2;3;4;5;6;7;8;9},F7,G7,H7,I7,J7,K7,L7,M7,O7),
         _xlfn.SEQUENCE(MIN(3,COUNT(F7,G7,H7,I7,J7,K7,L7,M7,O7)))
      )
   )
   + N7
) / 4</f>
        <v>552</v>
      </c>
      <c r="R7">
        <f>IF(COUNT(F7,#REF!,I7,K7,M7)&gt;=1,LARGE(F7:M7,1),"0")</f>
        <v>553</v>
      </c>
      <c r="S7">
        <f>IF(COUNT(F7:M7)&gt;=2,LARGE(F7:M7,2),"0")</f>
        <v>553</v>
      </c>
      <c r="T7">
        <f>IF(COUNT(F7:M7)&gt;=3,LARGE(F7:M7,3),"0")</f>
        <v>549</v>
      </c>
    </row>
    <row r="8" spans="2:20" ht="18.5" x14ac:dyDescent="0.45">
      <c r="B8" s="22">
        <f>+B7+1</f>
        <v>2</v>
      </c>
      <c r="C8" s="2">
        <v>10050</v>
      </c>
      <c r="D8" s="1" t="s">
        <v>90</v>
      </c>
      <c r="E8" s="2" t="s">
        <v>15</v>
      </c>
      <c r="F8" s="2">
        <v>493</v>
      </c>
      <c r="G8" s="2"/>
      <c r="H8" s="2"/>
      <c r="I8" s="2"/>
      <c r="J8" s="43"/>
      <c r="K8" s="2">
        <v>493</v>
      </c>
      <c r="L8" s="2">
        <v>467</v>
      </c>
      <c r="M8" s="2"/>
      <c r="N8" s="54">
        <v>478</v>
      </c>
      <c r="O8" s="2"/>
      <c r="P8" s="34" cm="1">
        <f t="array" ref="P8">(
   SUM(
      LARGE(
         CHOOSE({1;2;3;4;5;6;7;8;9},F8,G8,H8,I8,J8,K8,L8,M8,O8),
         _xlfn.SEQUENCE(MIN(3,COUNT(F8,G8,H8,I8,J8,K8,L8,M8,O8)))
      )
   )
   + N8
) / 4</f>
        <v>482.75</v>
      </c>
      <c r="R8">
        <f>IF(COUNT(F8,#REF!,I8,K8,M8)&gt;=1,LARGE(F8:M8,1),"0")</f>
        <v>493</v>
      </c>
      <c r="S8">
        <f>IF(COUNT(F8:M8)&gt;=2,LARGE(F8:M8,2),"0")</f>
        <v>493</v>
      </c>
      <c r="T8">
        <f>IF(COUNT(F8:M8)&gt;=3,LARGE(F8:M8,3),"0")</f>
        <v>467</v>
      </c>
    </row>
    <row r="9" spans="2:20" ht="18.5" x14ac:dyDescent="0.45">
      <c r="B9" s="22">
        <f t="shared" ref="B9:B10" si="0">+B8+1</f>
        <v>3</v>
      </c>
      <c r="C9" s="2">
        <v>9645</v>
      </c>
      <c r="D9" s="1" t="s">
        <v>50</v>
      </c>
      <c r="E9" s="2" t="s">
        <v>10</v>
      </c>
      <c r="F9" s="2">
        <v>485</v>
      </c>
      <c r="G9" s="2"/>
      <c r="H9" s="2"/>
      <c r="I9" s="2">
        <v>430</v>
      </c>
      <c r="J9" s="43"/>
      <c r="K9" s="2"/>
      <c r="L9" s="2">
        <v>470</v>
      </c>
      <c r="M9" s="2"/>
      <c r="N9" s="54"/>
      <c r="O9" s="2"/>
      <c r="P9" s="34" cm="1">
        <f t="array" ref="P9">(
   SUM(
      LARGE(
         CHOOSE({1;2;3;4;5;6;7;8;9},F9,G9,H9,I9,J9,K9,L9,M9,O9),
         _xlfn.SEQUENCE(MIN(3,COUNT(F9,G9,H9,I9,J9,K9,L9,M9,O9)))
      )
   )
   + N9
) / 4</f>
        <v>346.25</v>
      </c>
      <c r="R9">
        <f>IF(COUNT(F9,#REF!,I9,K9,M9)&gt;=1,LARGE(F9:M9,1),"0")</f>
        <v>485</v>
      </c>
      <c r="S9">
        <f>IF(COUNT(F9:M9)&gt;=2,LARGE(F9:M9,2),"0")</f>
        <v>470</v>
      </c>
      <c r="T9">
        <f>IF(COUNT(F9:M9)&gt;=3,LARGE(F9:M9,3),"0")</f>
        <v>430</v>
      </c>
    </row>
    <row r="10" spans="2:20" ht="18.5" x14ac:dyDescent="0.45">
      <c r="B10" s="22">
        <f t="shared" si="0"/>
        <v>4</v>
      </c>
      <c r="C10" s="2">
        <v>9678</v>
      </c>
      <c r="D10" s="1" t="s">
        <v>72</v>
      </c>
      <c r="E10" s="2" t="s">
        <v>73</v>
      </c>
      <c r="F10" s="2"/>
      <c r="G10" s="2"/>
      <c r="H10" s="2"/>
      <c r="I10" s="2">
        <v>422</v>
      </c>
      <c r="J10" s="43"/>
      <c r="K10" s="51"/>
      <c r="L10" s="51">
        <v>381</v>
      </c>
      <c r="M10" s="51"/>
      <c r="N10" s="53"/>
      <c r="O10" s="51"/>
      <c r="P10" s="34" cm="1">
        <f t="array" ref="P10">(
   SUM(
      LARGE(
         CHOOSE({1;2;3;4;5;6;7;8;9},F10,G10,H10,I10,J10,K10,L10,M10,O10),
         _xlfn.SEQUENCE(MIN(3,COUNT(F10,G10,H10,I10,J10,K10,L10,M10,O10)))
      )
   )
   + N10
) / 4</f>
        <v>200.75</v>
      </c>
      <c r="R10" t="str">
        <f>IF(COUNT(#REF!,#REF!,#REF!,#REF!,#REF!)&gt;=1,LARGE(#REF!,1),"0")</f>
        <v>0</v>
      </c>
      <c r="S10" t="str">
        <f>IF(COUNT(#REF!)&gt;=2,LARGE(#REF!,2),"0")</f>
        <v>0</v>
      </c>
      <c r="T10" t="str">
        <f>IF(COUNT(#REF!)&gt;=3,LARGE(#REF!,3),"0")</f>
        <v>0</v>
      </c>
    </row>
    <row r="11" spans="2:20" x14ac:dyDescent="0.35">
      <c r="E11" s="13"/>
      <c r="F11" s="14"/>
      <c r="G11" s="14"/>
      <c r="H11" s="14"/>
      <c r="I11" s="14"/>
      <c r="J11" s="15"/>
      <c r="K11" s="15"/>
      <c r="L11" s="15"/>
      <c r="M11" s="15"/>
      <c r="N11" s="15"/>
      <c r="R11">
        <f>IF(COUNT(F10,#REF!,I10,K10,M10)&gt;=1,LARGE(F10:M10,1),"0")</f>
        <v>422</v>
      </c>
      <c r="S11">
        <f>IF(COUNT(F10:M10)&gt;=2,LARGE(F10:M10,2),"0")</f>
        <v>381</v>
      </c>
      <c r="T11" t="str">
        <f>IF(COUNT(F10:M10)&gt;=3,LARGE(F10:M10,3),"0")</f>
        <v>0</v>
      </c>
    </row>
    <row r="12" spans="2:20" ht="18.5" x14ac:dyDescent="0.45">
      <c r="B12" s="66" t="s">
        <v>94</v>
      </c>
      <c r="C12" s="66"/>
      <c r="D12" s="66"/>
      <c r="E12" s="66"/>
      <c r="F12" s="5">
        <v>1</v>
      </c>
      <c r="G12" s="59"/>
      <c r="H12" s="60"/>
      <c r="I12" s="6">
        <v>2</v>
      </c>
      <c r="J12" s="6">
        <v>3</v>
      </c>
      <c r="K12" s="6">
        <v>4</v>
      </c>
      <c r="L12" s="6">
        <v>5</v>
      </c>
      <c r="M12" s="47" t="s">
        <v>4</v>
      </c>
      <c r="N12" s="45" t="s">
        <v>190</v>
      </c>
      <c r="O12" s="49"/>
    </row>
    <row r="13" spans="2:20" ht="18.5" x14ac:dyDescent="0.45">
      <c r="B13" s="5" t="s">
        <v>49</v>
      </c>
      <c r="C13" s="6" t="s">
        <v>93</v>
      </c>
      <c r="D13" s="6" t="s">
        <v>0</v>
      </c>
      <c r="E13" s="6" t="s">
        <v>91</v>
      </c>
      <c r="F13" s="24" t="s">
        <v>1</v>
      </c>
      <c r="G13" s="61" t="s">
        <v>188</v>
      </c>
      <c r="H13" s="61" t="s">
        <v>193</v>
      </c>
      <c r="I13" s="24" t="s">
        <v>13</v>
      </c>
      <c r="J13" s="24" t="s">
        <v>2</v>
      </c>
      <c r="K13" s="24" t="s">
        <v>194</v>
      </c>
      <c r="L13" s="24" t="s">
        <v>3</v>
      </c>
      <c r="M13" s="48" t="s">
        <v>189</v>
      </c>
      <c r="N13" s="46" t="s">
        <v>191</v>
      </c>
      <c r="O13" s="50" t="s">
        <v>192</v>
      </c>
    </row>
    <row r="14" spans="2:20" ht="18.5" x14ac:dyDescent="0.45">
      <c r="B14" s="22">
        <v>1</v>
      </c>
      <c r="C14" s="2">
        <v>8463</v>
      </c>
      <c r="D14" s="1" t="s">
        <v>34</v>
      </c>
      <c r="E14" s="2" t="s">
        <v>11</v>
      </c>
      <c r="F14" s="2">
        <v>566</v>
      </c>
      <c r="G14" s="2">
        <v>560</v>
      </c>
      <c r="H14" s="2">
        <v>567</v>
      </c>
      <c r="I14" s="2">
        <v>567</v>
      </c>
      <c r="J14" s="2"/>
      <c r="K14" s="2"/>
      <c r="L14" s="2"/>
      <c r="M14" s="53">
        <v>546</v>
      </c>
      <c r="N14" s="51"/>
      <c r="O14" s="34" cm="1">
        <f t="array" ref="O14">(
   SUM(
      LARGE(
         CHOOSE({1;2;3;4;5;6;7;8},E14,F14,G14,H14,I14,J14,K14,L14,N14),
         _xlfn.SEQUENCE(MIN(3,COUNT(E14,F14,G14,H14,I14,J14,K14,L14,N14)))
      )
   )
   + M14
) / 4</f>
        <v>561.5</v>
      </c>
    </row>
    <row r="15" spans="2:20" ht="18.5" x14ac:dyDescent="0.45">
      <c r="B15" s="22">
        <f>+B14+1</f>
        <v>2</v>
      </c>
      <c r="C15" s="2">
        <v>9085</v>
      </c>
      <c r="D15" s="1" t="s">
        <v>41</v>
      </c>
      <c r="E15" s="2" t="s">
        <v>42</v>
      </c>
      <c r="F15" s="2">
        <v>553</v>
      </c>
      <c r="G15" s="2">
        <v>549</v>
      </c>
      <c r="H15" s="2">
        <v>559</v>
      </c>
      <c r="I15" s="2"/>
      <c r="J15" s="2">
        <v>560</v>
      </c>
      <c r="K15" s="2"/>
      <c r="L15" s="2">
        <v>526</v>
      </c>
      <c r="M15" s="53">
        <v>556</v>
      </c>
      <c r="N15" s="51"/>
      <c r="O15" s="34" cm="1">
        <f t="array" ref="O15">(
   SUM(
      LARGE(
         CHOOSE({1;2;3;4;5;6;7;8},E15,F15,G15,H15,I15,J15,K15,L15,N15),
         _xlfn.SEQUENCE(MIN(3,COUNT(E15,F15,G15,H15,I15,J15,K15,L15,N15)))
      )
   )
   + M15
) / 4</f>
        <v>557</v>
      </c>
      <c r="Q15">
        <f t="shared" ref="Q15:Q43" si="1">IF(COUNT(F14,I14,J14,K14,L14)&gt;=1,LARGE(F14:L14,1),"0")</f>
        <v>567</v>
      </c>
      <c r="R15">
        <f t="shared" ref="R15:R43" si="2">IF(COUNT(F14:L14)&gt;=2,LARGE(F14:L14,2),"0")</f>
        <v>567</v>
      </c>
      <c r="S15">
        <f t="shared" ref="S15:S43" si="3">IF(COUNT(F14:L14)&gt;=3,LARGE(F14:L14,3),"0")</f>
        <v>566</v>
      </c>
      <c r="T15">
        <f t="shared" ref="T15:T43" si="4">SUM(Q15:S15)+M14</f>
        <v>2246</v>
      </c>
    </row>
    <row r="16" spans="2:20" ht="18.5" x14ac:dyDescent="0.45">
      <c r="B16" s="22">
        <f t="shared" ref="B16:B44" si="5">+B15+1</f>
        <v>3</v>
      </c>
      <c r="C16" s="2">
        <v>9396</v>
      </c>
      <c r="D16" s="3" t="s">
        <v>26</v>
      </c>
      <c r="E16" s="2" t="s">
        <v>7</v>
      </c>
      <c r="F16" s="2">
        <v>563</v>
      </c>
      <c r="G16" s="2">
        <v>560</v>
      </c>
      <c r="H16" s="2">
        <v>554</v>
      </c>
      <c r="I16" s="2">
        <v>558</v>
      </c>
      <c r="J16" s="2"/>
      <c r="K16" s="2">
        <v>549</v>
      </c>
      <c r="L16" s="2">
        <v>557</v>
      </c>
      <c r="M16" s="53">
        <v>541</v>
      </c>
      <c r="N16" s="51"/>
      <c r="O16" s="34" cm="1">
        <f t="array" ref="O16">(
   SUM(
      LARGE(
         CHOOSE({1;2;3;4;5;6;7;8},E16,F16,G16,H16,I16,J16,K16,L16,N16),
         _xlfn.SEQUENCE(MIN(3,COUNT(E16,F16,G16,H16,I16,J16,K16,L16,N16)))
      )
   )
   + M16
) / 4</f>
        <v>555.5</v>
      </c>
      <c r="Q16">
        <f t="shared" si="1"/>
        <v>560</v>
      </c>
      <c r="R16">
        <f t="shared" si="2"/>
        <v>559</v>
      </c>
      <c r="S16">
        <f t="shared" si="3"/>
        <v>553</v>
      </c>
      <c r="T16">
        <f t="shared" si="4"/>
        <v>2228</v>
      </c>
    </row>
    <row r="17" spans="2:20" ht="18.5" x14ac:dyDescent="0.45">
      <c r="B17" s="22">
        <f t="shared" si="5"/>
        <v>4</v>
      </c>
      <c r="C17" s="2">
        <v>7199</v>
      </c>
      <c r="D17" s="1" t="s">
        <v>19</v>
      </c>
      <c r="E17" s="2" t="s">
        <v>10</v>
      </c>
      <c r="F17" s="2">
        <v>553</v>
      </c>
      <c r="G17" s="2">
        <v>549</v>
      </c>
      <c r="H17" s="2"/>
      <c r="I17" s="2">
        <v>554</v>
      </c>
      <c r="J17" s="2">
        <v>562</v>
      </c>
      <c r="K17" s="2">
        <v>552</v>
      </c>
      <c r="L17" s="2">
        <v>546</v>
      </c>
      <c r="M17" s="53">
        <v>550</v>
      </c>
      <c r="N17" s="51"/>
      <c r="O17" s="34" cm="1">
        <f t="array" ref="O17">(
   SUM(
      LARGE(
         CHOOSE({1;2;3;4;5;6;7;8},E17,F17,G17,H17,I17,J17,K17,L17,N17),
         _xlfn.SEQUENCE(MIN(3,COUNT(E17,F17,G17,H17,I17,J17,K17,L17,N17)))
      )
   )
   + M17
) / 4</f>
        <v>554.75</v>
      </c>
      <c r="Q17">
        <f t="shared" si="1"/>
        <v>563</v>
      </c>
      <c r="R17">
        <f t="shared" si="2"/>
        <v>560</v>
      </c>
      <c r="S17">
        <f t="shared" si="3"/>
        <v>558</v>
      </c>
      <c r="T17">
        <f t="shared" si="4"/>
        <v>2222</v>
      </c>
    </row>
    <row r="18" spans="2:20" ht="18.5" x14ac:dyDescent="0.45">
      <c r="B18" s="22">
        <f t="shared" si="5"/>
        <v>5</v>
      </c>
      <c r="C18" s="2">
        <v>33</v>
      </c>
      <c r="D18" s="1" t="s">
        <v>35</v>
      </c>
      <c r="E18" s="2" t="s">
        <v>36</v>
      </c>
      <c r="F18" s="2">
        <v>544</v>
      </c>
      <c r="G18" s="2">
        <v>550</v>
      </c>
      <c r="H18" s="2"/>
      <c r="I18" s="2"/>
      <c r="J18" s="2"/>
      <c r="K18" s="2">
        <v>564</v>
      </c>
      <c r="L18" s="2">
        <v>546</v>
      </c>
      <c r="M18" s="53">
        <v>542</v>
      </c>
      <c r="N18" s="51"/>
      <c r="O18" s="34" cm="1">
        <f t="array" ref="O18">(
   SUM(
      LARGE(
         CHOOSE({1;2;3;4;5;6;7;8},E18,F18,G18,H18,I18,J18,K18,L18,N18),
         _xlfn.SEQUENCE(MIN(3,COUNT(E18,F18,G18,H18,I18,J18,K18,L18,N18)))
      )
   )
   + M18
) / 4</f>
        <v>550.5</v>
      </c>
      <c r="Q18">
        <f t="shared" si="1"/>
        <v>562</v>
      </c>
      <c r="R18">
        <f t="shared" si="2"/>
        <v>554</v>
      </c>
      <c r="S18">
        <f t="shared" si="3"/>
        <v>553</v>
      </c>
      <c r="T18">
        <f t="shared" si="4"/>
        <v>2219</v>
      </c>
    </row>
    <row r="19" spans="2:20" ht="18.5" x14ac:dyDescent="0.45">
      <c r="B19" s="22">
        <f t="shared" si="5"/>
        <v>6</v>
      </c>
      <c r="C19" s="2">
        <v>9431</v>
      </c>
      <c r="D19" s="3" t="s">
        <v>29</v>
      </c>
      <c r="E19" s="2" t="s">
        <v>15</v>
      </c>
      <c r="F19" s="2">
        <v>557</v>
      </c>
      <c r="G19" s="2"/>
      <c r="H19" s="2"/>
      <c r="I19" s="2">
        <v>549</v>
      </c>
      <c r="J19" s="2"/>
      <c r="K19" s="2">
        <v>543</v>
      </c>
      <c r="L19" s="2"/>
      <c r="M19" s="53">
        <v>530</v>
      </c>
      <c r="N19" s="51"/>
      <c r="O19" s="34" cm="1">
        <f t="array" ref="O19">(
   SUM(
      LARGE(
         CHOOSE({1;2;3;4;5;6;7;8},E19,F19,G19,H19,I19,J19,K19,L19,N19),
         _xlfn.SEQUENCE(MIN(3,COUNT(E19,F19,G19,H19,I19,J19,K19,L19,N19)))
      )
   )
   + M19
) / 4</f>
        <v>544.75</v>
      </c>
      <c r="Q19">
        <f t="shared" si="1"/>
        <v>564</v>
      </c>
      <c r="R19">
        <f t="shared" si="2"/>
        <v>550</v>
      </c>
      <c r="S19">
        <f t="shared" si="3"/>
        <v>546</v>
      </c>
      <c r="T19">
        <f t="shared" si="4"/>
        <v>2202</v>
      </c>
    </row>
    <row r="20" spans="2:20" ht="18.5" x14ac:dyDescent="0.45">
      <c r="B20" s="22">
        <f t="shared" si="5"/>
        <v>7</v>
      </c>
      <c r="C20" s="2">
        <v>9197</v>
      </c>
      <c r="D20" s="1" t="s">
        <v>20</v>
      </c>
      <c r="E20" s="2" t="s">
        <v>7</v>
      </c>
      <c r="F20" s="2">
        <v>539</v>
      </c>
      <c r="G20" s="2"/>
      <c r="H20" s="2"/>
      <c r="I20" s="2">
        <v>542</v>
      </c>
      <c r="J20" s="2"/>
      <c r="K20" s="2"/>
      <c r="L20" s="2">
        <v>542</v>
      </c>
      <c r="M20" s="53">
        <v>551</v>
      </c>
      <c r="N20" s="51"/>
      <c r="O20" s="34" cm="1">
        <f t="array" ref="O20">(
   SUM(
      LARGE(
         CHOOSE({1;2;3;4;5;6;7;8},E20,F20,G20,H20,I20,J20,K20,L20,N20),
         _xlfn.SEQUENCE(MIN(3,COUNT(E20,F20,G20,H20,I20,J20,K20,L20,N20)))
      )
   )
   + M20
) / 4</f>
        <v>543.5</v>
      </c>
      <c r="Q20">
        <f t="shared" si="1"/>
        <v>557</v>
      </c>
      <c r="R20">
        <f t="shared" si="2"/>
        <v>549</v>
      </c>
      <c r="S20">
        <f t="shared" si="3"/>
        <v>543</v>
      </c>
      <c r="T20">
        <f t="shared" si="4"/>
        <v>2179</v>
      </c>
    </row>
    <row r="21" spans="2:20" ht="18.5" x14ac:dyDescent="0.45">
      <c r="B21" s="22">
        <f t="shared" si="5"/>
        <v>8</v>
      </c>
      <c r="C21" s="2">
        <v>6267</v>
      </c>
      <c r="D21" s="1" t="s">
        <v>33</v>
      </c>
      <c r="E21" s="2" t="s">
        <v>6</v>
      </c>
      <c r="F21" s="2">
        <v>537</v>
      </c>
      <c r="G21" s="2">
        <v>534</v>
      </c>
      <c r="H21" s="2"/>
      <c r="I21" s="2"/>
      <c r="J21" s="2">
        <v>542</v>
      </c>
      <c r="K21" s="2">
        <v>531</v>
      </c>
      <c r="L21" s="2">
        <v>521</v>
      </c>
      <c r="M21" s="53">
        <v>533</v>
      </c>
      <c r="N21" s="51"/>
      <c r="O21" s="34" cm="1">
        <f t="array" ref="O21">(
   SUM(
      LARGE(
         CHOOSE({1;2;3;4;5;6;7;8},E21,F21,G21,H21,I21,J21,K21,L21,N21),
         _xlfn.SEQUENCE(MIN(3,COUNT(E21,F21,G21,H21,I21,J21,K21,L21,N21)))
      )
   )
   + M21
) / 4</f>
        <v>536.5</v>
      </c>
      <c r="Q21">
        <f t="shared" si="1"/>
        <v>542</v>
      </c>
      <c r="R21">
        <f t="shared" si="2"/>
        <v>542</v>
      </c>
      <c r="S21">
        <f t="shared" si="3"/>
        <v>539</v>
      </c>
      <c r="T21">
        <f t="shared" si="4"/>
        <v>2174</v>
      </c>
    </row>
    <row r="22" spans="2:20" ht="18.5" x14ac:dyDescent="0.45">
      <c r="B22" s="22">
        <f t="shared" si="5"/>
        <v>9</v>
      </c>
      <c r="C22" s="2">
        <v>9897</v>
      </c>
      <c r="D22" s="1" t="s">
        <v>52</v>
      </c>
      <c r="E22" s="2" t="s">
        <v>40</v>
      </c>
      <c r="F22" s="2">
        <v>538</v>
      </c>
      <c r="G22" s="2">
        <v>525</v>
      </c>
      <c r="H22" s="2"/>
      <c r="I22" s="2"/>
      <c r="J22" s="2"/>
      <c r="K22" s="2">
        <v>527</v>
      </c>
      <c r="L22" s="2">
        <v>528</v>
      </c>
      <c r="M22" s="53">
        <v>544</v>
      </c>
      <c r="N22" s="51"/>
      <c r="O22" s="34" cm="1">
        <f t="array" ref="O22">(
   SUM(
      LARGE(
         CHOOSE({1;2;3;4;5;6;7;8},E22,F22,G22,H22,I22,J22,K22,L22,N22),
         _xlfn.SEQUENCE(MIN(3,COUNT(E22,F22,G22,H22,I22,J22,K22,L22,N22)))
      )
   )
   + M22
) / 4</f>
        <v>534.25</v>
      </c>
      <c r="Q22">
        <f t="shared" si="1"/>
        <v>542</v>
      </c>
      <c r="R22">
        <f t="shared" si="2"/>
        <v>537</v>
      </c>
      <c r="S22">
        <f t="shared" si="3"/>
        <v>534</v>
      </c>
      <c r="T22">
        <f t="shared" si="4"/>
        <v>2146</v>
      </c>
    </row>
    <row r="23" spans="2:20" ht="18.5" x14ac:dyDescent="0.45">
      <c r="B23" s="22">
        <f t="shared" si="5"/>
        <v>10</v>
      </c>
      <c r="C23" s="2">
        <v>9594</v>
      </c>
      <c r="D23" s="1" t="s">
        <v>54</v>
      </c>
      <c r="E23" s="2" t="s">
        <v>55</v>
      </c>
      <c r="F23" s="2">
        <v>521</v>
      </c>
      <c r="G23" s="2"/>
      <c r="H23" s="2"/>
      <c r="I23" s="2">
        <v>537</v>
      </c>
      <c r="J23" s="2"/>
      <c r="K23" s="2"/>
      <c r="L23" s="2">
        <v>540</v>
      </c>
      <c r="M23" s="53">
        <v>538</v>
      </c>
      <c r="N23" s="51"/>
      <c r="O23" s="34" cm="1">
        <f t="array" ref="O23">(
   SUM(
      LARGE(
         CHOOSE({1;2;3;4;5;6;7;8},E23,F23,G23,H23,I23,J23,K23,L23,N23),
         _xlfn.SEQUENCE(MIN(3,COUNT(E23,F23,G23,H23,I23,J23,K23,L23,N23)))
      )
   )
   + M23
) / 4</f>
        <v>534</v>
      </c>
      <c r="Q23">
        <f t="shared" si="1"/>
        <v>538</v>
      </c>
      <c r="R23">
        <f t="shared" si="2"/>
        <v>528</v>
      </c>
      <c r="S23">
        <f t="shared" si="3"/>
        <v>527</v>
      </c>
      <c r="T23">
        <f t="shared" si="4"/>
        <v>2137</v>
      </c>
    </row>
    <row r="24" spans="2:20" ht="18.5" x14ac:dyDescent="0.45">
      <c r="B24" s="22">
        <f t="shared" si="5"/>
        <v>11</v>
      </c>
      <c r="C24" s="2">
        <v>9116</v>
      </c>
      <c r="D24" s="1" t="s">
        <v>37</v>
      </c>
      <c r="E24" s="2" t="s">
        <v>8</v>
      </c>
      <c r="F24" s="2">
        <v>541</v>
      </c>
      <c r="G24" s="2"/>
      <c r="H24" s="2"/>
      <c r="I24" s="2">
        <v>528</v>
      </c>
      <c r="J24" s="2"/>
      <c r="K24" s="2"/>
      <c r="L24" s="2">
        <v>524</v>
      </c>
      <c r="M24" s="53">
        <v>537</v>
      </c>
      <c r="N24" s="51"/>
      <c r="O24" s="34" cm="1">
        <f t="array" ref="O24">(
   SUM(
      LARGE(
         CHOOSE({1;2;3;4;5;6;7;8},E24,F24,G24,H24,I24,J24,K24,L24,N24),
         _xlfn.SEQUENCE(MIN(3,COUNT(E24,F24,G24,H24,I24,J24,K24,L24,N24)))
      )
   )
   + M24
) / 4</f>
        <v>532.5</v>
      </c>
      <c r="Q24">
        <f t="shared" si="1"/>
        <v>540</v>
      </c>
      <c r="R24">
        <f t="shared" si="2"/>
        <v>537</v>
      </c>
      <c r="S24">
        <f t="shared" si="3"/>
        <v>521</v>
      </c>
      <c r="T24">
        <f t="shared" si="4"/>
        <v>2136</v>
      </c>
    </row>
    <row r="25" spans="2:20" ht="18.5" x14ac:dyDescent="0.45">
      <c r="B25" s="22">
        <f t="shared" si="5"/>
        <v>12</v>
      </c>
      <c r="C25" s="2">
        <v>9876</v>
      </c>
      <c r="D25" s="1" t="s">
        <v>84</v>
      </c>
      <c r="E25" s="2" t="s">
        <v>42</v>
      </c>
      <c r="F25" s="2"/>
      <c r="G25" s="2"/>
      <c r="H25" s="2"/>
      <c r="I25" s="2"/>
      <c r="J25" s="2">
        <v>547</v>
      </c>
      <c r="K25" s="2">
        <v>534</v>
      </c>
      <c r="L25" s="2">
        <v>505</v>
      </c>
      <c r="M25" s="53">
        <v>544</v>
      </c>
      <c r="N25" s="51"/>
      <c r="O25" s="34" cm="1">
        <f t="array" ref="O25">(
   SUM(
      LARGE(
         CHOOSE({1;2;3;4;5;6;7;8},E25,F25,G25,H25,I25,J25,K25,L25,N25),
         _xlfn.SEQUENCE(MIN(3,COUNT(E25,F25,G25,H25,I25,J25,K25,L25,N25)))
      )
   )
   + M25
) / 4</f>
        <v>532.5</v>
      </c>
      <c r="Q25">
        <f t="shared" si="1"/>
        <v>541</v>
      </c>
      <c r="R25">
        <f t="shared" si="2"/>
        <v>528</v>
      </c>
      <c r="S25">
        <f t="shared" si="3"/>
        <v>524</v>
      </c>
      <c r="T25">
        <f t="shared" si="4"/>
        <v>2130</v>
      </c>
    </row>
    <row r="26" spans="2:20" ht="18.5" x14ac:dyDescent="0.45">
      <c r="B26" s="22">
        <f t="shared" si="5"/>
        <v>13</v>
      </c>
      <c r="C26" s="2">
        <v>9641</v>
      </c>
      <c r="D26" s="1" t="s">
        <v>53</v>
      </c>
      <c r="E26" s="2" t="s">
        <v>10</v>
      </c>
      <c r="F26" s="2">
        <v>527</v>
      </c>
      <c r="G26" s="2"/>
      <c r="H26" s="2"/>
      <c r="I26" s="2">
        <v>527</v>
      </c>
      <c r="J26" s="2">
        <v>530</v>
      </c>
      <c r="K26" s="2"/>
      <c r="L26" s="2">
        <v>536</v>
      </c>
      <c r="M26" s="53">
        <v>530</v>
      </c>
      <c r="N26" s="51"/>
      <c r="O26" s="34" cm="1">
        <f t="array" ref="O26">(
   SUM(
      LARGE(
         CHOOSE({1;2;3;4;5;6;7;8},E26,F26,G26,H26,I26,J26,K26,L26,N26),
         _xlfn.SEQUENCE(MIN(3,COUNT(E26,F26,G26,H26,I26,J26,K26,L26,N26)))
      )
   )
   + M26
) / 4</f>
        <v>530.75</v>
      </c>
      <c r="Q26">
        <f t="shared" si="1"/>
        <v>547</v>
      </c>
      <c r="R26">
        <f t="shared" si="2"/>
        <v>534</v>
      </c>
      <c r="S26">
        <f t="shared" si="3"/>
        <v>505</v>
      </c>
      <c r="T26">
        <f t="shared" si="4"/>
        <v>2130</v>
      </c>
    </row>
    <row r="27" spans="2:20" ht="18.5" x14ac:dyDescent="0.45">
      <c r="B27" s="22">
        <f t="shared" si="5"/>
        <v>14</v>
      </c>
      <c r="C27" s="2">
        <v>8352</v>
      </c>
      <c r="D27" s="1" t="s">
        <v>47</v>
      </c>
      <c r="E27" s="2" t="s">
        <v>12</v>
      </c>
      <c r="F27" s="2">
        <v>515</v>
      </c>
      <c r="G27" s="2">
        <v>528</v>
      </c>
      <c r="H27" s="2"/>
      <c r="I27" s="2">
        <v>498</v>
      </c>
      <c r="J27" s="2">
        <v>499</v>
      </c>
      <c r="K27" s="2">
        <v>535</v>
      </c>
      <c r="L27" s="2">
        <v>523</v>
      </c>
      <c r="M27" s="53">
        <v>493</v>
      </c>
      <c r="N27" s="51"/>
      <c r="O27" s="34" cm="1">
        <f t="array" ref="O27">(
   SUM(
      LARGE(
         CHOOSE({1;2;3;4;5;6;7;8},E27,F27,G27,H27,I27,J27,K27,L27,N27),
         _xlfn.SEQUENCE(MIN(3,COUNT(E27,F27,G27,H27,I27,J27,K27,L27,N27)))
      )
   )
   + M27
) / 4</f>
        <v>519.75</v>
      </c>
      <c r="Q27">
        <f t="shared" si="1"/>
        <v>536</v>
      </c>
      <c r="R27">
        <f t="shared" si="2"/>
        <v>530</v>
      </c>
      <c r="S27">
        <f t="shared" si="3"/>
        <v>527</v>
      </c>
      <c r="T27">
        <f t="shared" si="4"/>
        <v>2123</v>
      </c>
    </row>
    <row r="28" spans="2:20" ht="18.5" x14ac:dyDescent="0.45">
      <c r="B28" s="22">
        <f t="shared" si="5"/>
        <v>15</v>
      </c>
      <c r="C28" s="2">
        <v>10092</v>
      </c>
      <c r="D28" s="1" t="s">
        <v>89</v>
      </c>
      <c r="E28" s="2" t="s">
        <v>9</v>
      </c>
      <c r="F28" s="2"/>
      <c r="G28" s="2"/>
      <c r="H28" s="2"/>
      <c r="I28" s="2">
        <v>481</v>
      </c>
      <c r="J28" s="2">
        <v>475</v>
      </c>
      <c r="K28" s="2">
        <v>450</v>
      </c>
      <c r="L28" s="2"/>
      <c r="M28" s="53">
        <v>475</v>
      </c>
      <c r="N28" s="51"/>
      <c r="O28" s="34" cm="1">
        <f t="array" ref="O28">(
   SUM(
      LARGE(
         CHOOSE({1;2;3;4;5;6;7;8},E28,F28,G28,H28,I28,J28,K28,L28,N28),
         _xlfn.SEQUENCE(MIN(3,COUNT(E28,F28,G28,H28,I28,J28,K28,L28,N28)))
      )
   )
   + M28
) / 4</f>
        <v>470.25</v>
      </c>
      <c r="Q28">
        <f t="shared" si="1"/>
        <v>535</v>
      </c>
      <c r="R28">
        <f t="shared" si="2"/>
        <v>528</v>
      </c>
      <c r="S28">
        <f t="shared" si="3"/>
        <v>523</v>
      </c>
      <c r="T28">
        <f t="shared" si="4"/>
        <v>2079</v>
      </c>
    </row>
    <row r="29" spans="2:20" ht="18.5" x14ac:dyDescent="0.45">
      <c r="B29" s="22">
        <f t="shared" si="5"/>
        <v>16</v>
      </c>
      <c r="C29" s="2">
        <v>8763</v>
      </c>
      <c r="D29" s="1" t="s">
        <v>22</v>
      </c>
      <c r="E29" s="2" t="s">
        <v>16</v>
      </c>
      <c r="F29" s="2"/>
      <c r="G29" s="2"/>
      <c r="H29" s="2"/>
      <c r="I29" s="2">
        <v>563</v>
      </c>
      <c r="J29" s="2">
        <v>561</v>
      </c>
      <c r="K29" s="2"/>
      <c r="L29" s="2"/>
      <c r="M29" s="53">
        <v>550</v>
      </c>
      <c r="N29" s="51"/>
      <c r="O29" s="34" cm="1">
        <f t="array" ref="O29">(
   SUM(
      LARGE(
         CHOOSE({1;2;3;4;5;6;7;8},E29,F29,G29,H29,I29,J29,K29,L29,N29),
         _xlfn.SEQUENCE(MIN(3,COUNT(E29,F29,G29,H29,I29,J29,K29,L29,N29)))
      )
   )
   + M29
) / 4</f>
        <v>418.5</v>
      </c>
      <c r="Q29">
        <f t="shared" si="1"/>
        <v>481</v>
      </c>
      <c r="R29">
        <f t="shared" si="2"/>
        <v>475</v>
      </c>
      <c r="S29">
        <f t="shared" si="3"/>
        <v>450</v>
      </c>
      <c r="T29">
        <f t="shared" si="4"/>
        <v>1881</v>
      </c>
    </row>
    <row r="30" spans="2:20" ht="18.5" x14ac:dyDescent="0.45">
      <c r="B30" s="22">
        <f t="shared" si="5"/>
        <v>17</v>
      </c>
      <c r="C30" s="2">
        <v>9141</v>
      </c>
      <c r="D30" s="1" t="s">
        <v>83</v>
      </c>
      <c r="E30" s="2" t="s">
        <v>15</v>
      </c>
      <c r="F30" s="2"/>
      <c r="G30" s="2"/>
      <c r="H30" s="2"/>
      <c r="I30" s="2"/>
      <c r="J30" s="2">
        <v>553</v>
      </c>
      <c r="K30" s="2">
        <v>540</v>
      </c>
      <c r="L30" s="2"/>
      <c r="M30" s="53">
        <v>546</v>
      </c>
      <c r="N30" s="51"/>
      <c r="O30" s="34" cm="1">
        <f t="array" ref="O30">(
   SUM(
      LARGE(
         CHOOSE({1;2;3;4;5;6;7;8},E30,F30,G30,H30,I30,J30,K30,L30,N30),
         _xlfn.SEQUENCE(MIN(3,COUNT(E30,F30,G30,H30,I30,J30,K30,L30,N30)))
      )
   )
   + M30
) / 4</f>
        <v>409.75</v>
      </c>
      <c r="Q30">
        <f t="shared" si="1"/>
        <v>563</v>
      </c>
      <c r="R30">
        <f t="shared" si="2"/>
        <v>561</v>
      </c>
      <c r="S30" t="str">
        <f t="shared" si="3"/>
        <v>0</v>
      </c>
      <c r="T30">
        <f t="shared" si="4"/>
        <v>1674</v>
      </c>
    </row>
    <row r="31" spans="2:20" ht="18.5" x14ac:dyDescent="0.45">
      <c r="B31" s="22">
        <f t="shared" si="5"/>
        <v>18</v>
      </c>
      <c r="C31" s="2">
        <v>8418</v>
      </c>
      <c r="D31" s="1" t="s">
        <v>74</v>
      </c>
      <c r="E31" s="2" t="s">
        <v>10</v>
      </c>
      <c r="F31" s="2"/>
      <c r="G31" s="2"/>
      <c r="H31" s="2"/>
      <c r="I31" s="2">
        <v>545</v>
      </c>
      <c r="J31" s="2">
        <v>544</v>
      </c>
      <c r="K31" s="2"/>
      <c r="L31" s="2"/>
      <c r="M31" s="53">
        <v>538</v>
      </c>
      <c r="N31" s="51"/>
      <c r="O31" s="34" cm="1">
        <f t="array" ref="O31">(
   SUM(
      LARGE(
         CHOOSE({1;2;3;4;5;6;7;8},E31,F31,G31,H31,I31,J31,K31,L31,N31),
         _xlfn.SEQUENCE(MIN(3,COUNT(E31,F31,G31,H31,I31,J31,K31,L31,N31)))
      )
   )
   + M31
) / 4</f>
        <v>406.75</v>
      </c>
      <c r="Q31">
        <f t="shared" si="1"/>
        <v>553</v>
      </c>
      <c r="R31">
        <f t="shared" si="2"/>
        <v>540</v>
      </c>
      <c r="S31" t="str">
        <f t="shared" si="3"/>
        <v>0</v>
      </c>
      <c r="T31">
        <f t="shared" si="4"/>
        <v>1639</v>
      </c>
    </row>
    <row r="32" spans="2:20" ht="18.5" x14ac:dyDescent="0.45">
      <c r="B32" s="22">
        <f t="shared" si="5"/>
        <v>19</v>
      </c>
      <c r="C32" s="2">
        <v>428</v>
      </c>
      <c r="D32" s="1" t="s">
        <v>17</v>
      </c>
      <c r="E32" s="2" t="s">
        <v>18</v>
      </c>
      <c r="F32" s="2">
        <v>534</v>
      </c>
      <c r="G32" s="2">
        <v>550</v>
      </c>
      <c r="H32" s="2"/>
      <c r="I32" s="2"/>
      <c r="J32" s="2">
        <v>538</v>
      </c>
      <c r="K32" s="2"/>
      <c r="L32" s="2"/>
      <c r="M32" s="53"/>
      <c r="N32" s="51"/>
      <c r="O32" s="34" cm="1">
        <f t="array" ref="O32">(
   SUM(
      LARGE(
         CHOOSE({1;2;3;4;5;6;7;8},E32,F32,G32,H32,I32,J32,K32,L32,N32),
         _xlfn.SEQUENCE(MIN(3,COUNT(E32,F32,G32,H32,I32,J32,K32,L32,N32)))
      )
   )
   + M32
) / 4</f>
        <v>405.5</v>
      </c>
      <c r="Q32">
        <f t="shared" si="1"/>
        <v>545</v>
      </c>
      <c r="R32">
        <f t="shared" si="2"/>
        <v>544</v>
      </c>
      <c r="S32" t="str">
        <f t="shared" si="3"/>
        <v>0</v>
      </c>
      <c r="T32">
        <f t="shared" si="4"/>
        <v>1627</v>
      </c>
    </row>
    <row r="33" spans="2:20" ht="18.5" x14ac:dyDescent="0.45">
      <c r="B33" s="22">
        <f t="shared" si="5"/>
        <v>20</v>
      </c>
      <c r="C33" s="2">
        <v>10056</v>
      </c>
      <c r="D33" s="1" t="s">
        <v>51</v>
      </c>
      <c r="E33" s="2" t="s">
        <v>5</v>
      </c>
      <c r="F33" s="2">
        <v>544</v>
      </c>
      <c r="G33" s="2"/>
      <c r="H33" s="2"/>
      <c r="I33" s="2">
        <v>538</v>
      </c>
      <c r="J33" s="51"/>
      <c r="K33" s="51"/>
      <c r="L33" s="51"/>
      <c r="M33" s="53">
        <v>535</v>
      </c>
      <c r="N33" s="51"/>
      <c r="O33" s="34" cm="1">
        <f t="array" ref="O33">(
   SUM(
      LARGE(
         CHOOSE({1;2;3;4;5;6;7;8},E33,F33,G33,H33,I33,J33,K33,L33,N33),
         _xlfn.SEQUENCE(MIN(3,COUNT(E33,F33,G33,H33,I33,J33,K33,L33,N33)))
      )
   )
   + M33
) / 4</f>
        <v>404.25</v>
      </c>
      <c r="Q33">
        <f t="shared" si="1"/>
        <v>550</v>
      </c>
      <c r="R33">
        <f t="shared" si="2"/>
        <v>538</v>
      </c>
      <c r="S33">
        <f t="shared" si="3"/>
        <v>534</v>
      </c>
      <c r="T33">
        <f t="shared" si="4"/>
        <v>1622</v>
      </c>
    </row>
    <row r="34" spans="2:20" ht="18.5" x14ac:dyDescent="0.45">
      <c r="B34" s="22">
        <f t="shared" si="5"/>
        <v>21</v>
      </c>
      <c r="C34" s="2">
        <v>6375</v>
      </c>
      <c r="D34" s="1" t="s">
        <v>30</v>
      </c>
      <c r="E34" s="2" t="s">
        <v>31</v>
      </c>
      <c r="F34" s="2">
        <v>546</v>
      </c>
      <c r="G34" s="2">
        <v>535</v>
      </c>
      <c r="H34" s="2"/>
      <c r="I34" s="2">
        <v>528</v>
      </c>
      <c r="J34" s="2"/>
      <c r="K34" s="2"/>
      <c r="L34" s="2"/>
      <c r="M34" s="53"/>
      <c r="N34" s="51"/>
      <c r="O34" s="34" cm="1">
        <f t="array" ref="O34">(
   SUM(
      LARGE(
         CHOOSE({1;2;3;4;5;6;7;8},E34,F34,G34,H34,I34,J34,K34,L34,N34),
         _xlfn.SEQUENCE(MIN(3,COUNT(E34,F34,G34,H34,I34,J34,K34,L34,N34)))
      )
   )
   + M34
) / 4</f>
        <v>402.25</v>
      </c>
      <c r="Q34">
        <f t="shared" si="1"/>
        <v>544</v>
      </c>
      <c r="R34">
        <f t="shared" si="2"/>
        <v>538</v>
      </c>
      <c r="S34" t="str">
        <f t="shared" si="3"/>
        <v>0</v>
      </c>
      <c r="T34">
        <f t="shared" si="4"/>
        <v>1617</v>
      </c>
    </row>
    <row r="35" spans="2:20" ht="18.5" x14ac:dyDescent="0.45">
      <c r="B35" s="22">
        <f t="shared" si="5"/>
        <v>22</v>
      </c>
      <c r="C35" s="2">
        <v>4468</v>
      </c>
      <c r="D35" s="1" t="s">
        <v>75</v>
      </c>
      <c r="E35" s="2" t="s">
        <v>76</v>
      </c>
      <c r="F35" s="2"/>
      <c r="G35" s="2"/>
      <c r="H35" s="2"/>
      <c r="I35" s="2">
        <v>517</v>
      </c>
      <c r="J35" s="2"/>
      <c r="K35" s="2"/>
      <c r="L35" s="51">
        <v>516</v>
      </c>
      <c r="M35" s="53">
        <v>528</v>
      </c>
      <c r="N35" s="51"/>
      <c r="O35" s="34" cm="1">
        <f t="array" ref="O35">(
   SUM(
      LARGE(
         CHOOSE({1;2;3;4;5;6;7;8},E35,F35,G35,H35,I35,J35,K35,L35,N35),
         _xlfn.SEQUENCE(MIN(3,COUNT(E35,F35,G35,H35,I35,J35,K35,L35,N35)))
      )
   )
   + M35
) / 4</f>
        <v>390.25</v>
      </c>
      <c r="Q35">
        <f t="shared" si="1"/>
        <v>546</v>
      </c>
      <c r="R35">
        <f t="shared" si="2"/>
        <v>535</v>
      </c>
      <c r="S35">
        <f t="shared" si="3"/>
        <v>528</v>
      </c>
      <c r="T35">
        <f t="shared" si="4"/>
        <v>1609</v>
      </c>
    </row>
    <row r="36" spans="2:20" ht="18.5" x14ac:dyDescent="0.45">
      <c r="B36" s="22">
        <f t="shared" si="5"/>
        <v>23</v>
      </c>
      <c r="C36" s="2">
        <v>7021</v>
      </c>
      <c r="D36" s="9" t="s">
        <v>87</v>
      </c>
      <c r="E36" s="2" t="s">
        <v>12</v>
      </c>
      <c r="F36" s="2"/>
      <c r="G36" s="2"/>
      <c r="H36" s="2"/>
      <c r="I36" s="2"/>
      <c r="J36" s="2">
        <v>507</v>
      </c>
      <c r="K36" s="2">
        <v>514</v>
      </c>
      <c r="L36" s="2">
        <v>523</v>
      </c>
      <c r="M36" s="53"/>
      <c r="N36" s="51"/>
      <c r="O36" s="34" cm="1">
        <f t="array" ref="O36">(
   SUM(
      LARGE(
         CHOOSE({1;2;3;4;5;6;7;8},E36,F36,G36,H36,I36,J36,K36,L36,N36),
         _xlfn.SEQUENCE(MIN(3,COUNT(E36,F36,G36,H36,I36,J36,K36,L36,N36)))
      )
   )
   + M36
) / 4</f>
        <v>386</v>
      </c>
      <c r="Q36">
        <f t="shared" si="1"/>
        <v>517</v>
      </c>
      <c r="R36">
        <f t="shared" si="2"/>
        <v>516</v>
      </c>
      <c r="S36" t="str">
        <f t="shared" si="3"/>
        <v>0</v>
      </c>
      <c r="T36">
        <f t="shared" si="4"/>
        <v>1561</v>
      </c>
    </row>
    <row r="37" spans="2:20" ht="18.5" x14ac:dyDescent="0.45">
      <c r="B37" s="22">
        <f t="shared" si="5"/>
        <v>24</v>
      </c>
      <c r="C37" s="2">
        <v>9811</v>
      </c>
      <c r="D37" s="1" t="s">
        <v>59</v>
      </c>
      <c r="E37" s="2" t="s">
        <v>60</v>
      </c>
      <c r="F37" s="2">
        <v>491</v>
      </c>
      <c r="G37" s="2"/>
      <c r="H37" s="2"/>
      <c r="I37" s="2">
        <v>512</v>
      </c>
      <c r="J37" s="2"/>
      <c r="K37" s="2"/>
      <c r="L37" s="2">
        <v>541</v>
      </c>
      <c r="M37" s="53"/>
      <c r="N37" s="51"/>
      <c r="O37" s="34" cm="1">
        <f t="array" ref="O37">(
   SUM(
      LARGE(
         CHOOSE({1;2;3;4;5;6;7;8},E37,F37,G37,H37,I37,J37,K37,L37,N37),
         _xlfn.SEQUENCE(MIN(3,COUNT(E37,F37,G37,H37,I37,J37,K37,L37,N37)))
      )
   )
   + M37
) / 4</f>
        <v>386</v>
      </c>
      <c r="Q37">
        <f t="shared" si="1"/>
        <v>523</v>
      </c>
      <c r="R37">
        <f t="shared" si="2"/>
        <v>514</v>
      </c>
      <c r="S37">
        <f t="shared" si="3"/>
        <v>507</v>
      </c>
      <c r="T37">
        <f t="shared" si="4"/>
        <v>1544</v>
      </c>
    </row>
    <row r="38" spans="2:20" ht="18.5" x14ac:dyDescent="0.45">
      <c r="B38" s="22">
        <f t="shared" si="5"/>
        <v>25</v>
      </c>
      <c r="C38" s="2">
        <v>9460</v>
      </c>
      <c r="D38" s="3" t="s">
        <v>45</v>
      </c>
      <c r="E38" s="2" t="s">
        <v>18</v>
      </c>
      <c r="F38" s="2">
        <v>531</v>
      </c>
      <c r="G38" s="2"/>
      <c r="H38" s="2"/>
      <c r="I38" s="2"/>
      <c r="J38" s="2"/>
      <c r="K38" s="2">
        <v>558</v>
      </c>
      <c r="L38" s="2"/>
      <c r="M38" s="53"/>
      <c r="N38" s="51"/>
      <c r="O38" s="34" cm="1">
        <f t="array" ref="O38">(
   SUM(
      LARGE(
         CHOOSE({1;2;3;4;5;6;7;8},E38,F38,G38,H38,I38,J38,K38,L38,N38),
         _xlfn.SEQUENCE(MIN(3,COUNT(E38,F38,G38,H38,I38,J38,K38,L38,N38)))
      )
   )
   + M38
) / 4</f>
        <v>272.25</v>
      </c>
      <c r="Q38">
        <f t="shared" si="1"/>
        <v>541</v>
      </c>
      <c r="R38">
        <f t="shared" si="2"/>
        <v>512</v>
      </c>
      <c r="S38">
        <f t="shared" si="3"/>
        <v>491</v>
      </c>
      <c r="T38">
        <f t="shared" si="4"/>
        <v>1544</v>
      </c>
    </row>
    <row r="39" spans="2:20" ht="18.5" x14ac:dyDescent="0.45">
      <c r="B39" s="22">
        <f t="shared" si="5"/>
        <v>26</v>
      </c>
      <c r="C39" s="2">
        <v>9172</v>
      </c>
      <c r="D39" s="1" t="s">
        <v>46</v>
      </c>
      <c r="E39" s="2" t="s">
        <v>5</v>
      </c>
      <c r="F39" s="2">
        <v>538</v>
      </c>
      <c r="G39" s="2">
        <v>534</v>
      </c>
      <c r="H39" s="2"/>
      <c r="I39" s="2"/>
      <c r="J39" s="2"/>
      <c r="K39" s="2"/>
      <c r="L39" s="2"/>
      <c r="M39" s="53"/>
      <c r="N39" s="51"/>
      <c r="O39" s="34" cm="1">
        <f t="array" ref="O39">(
   SUM(
      LARGE(
         CHOOSE({1;2;3;4;5;6;7;8},E39,F39,G39,H39,I39,J39,K39,L39,N39),
         _xlfn.SEQUENCE(MIN(3,COUNT(E39,F39,G39,H39,I39,J39,K39,L39,N39)))
      )
   )
   + M39
) / 4</f>
        <v>268</v>
      </c>
      <c r="Q39">
        <f t="shared" si="1"/>
        <v>558</v>
      </c>
      <c r="R39">
        <f t="shared" si="2"/>
        <v>531</v>
      </c>
      <c r="S39" t="str">
        <f t="shared" si="3"/>
        <v>0</v>
      </c>
      <c r="T39">
        <f t="shared" si="4"/>
        <v>1089</v>
      </c>
    </row>
    <row r="40" spans="2:20" ht="18.5" x14ac:dyDescent="0.45">
      <c r="B40" s="22">
        <f t="shared" si="5"/>
        <v>27</v>
      </c>
      <c r="C40" s="2">
        <v>9732</v>
      </c>
      <c r="D40" s="1" t="s">
        <v>24</v>
      </c>
      <c r="E40" s="2" t="s">
        <v>25</v>
      </c>
      <c r="F40" s="2">
        <v>530</v>
      </c>
      <c r="G40" s="2">
        <v>524</v>
      </c>
      <c r="H40" s="2"/>
      <c r="I40" s="2"/>
      <c r="J40" s="2"/>
      <c r="K40" s="2"/>
      <c r="L40" s="2"/>
      <c r="M40" s="53"/>
      <c r="N40" s="51"/>
      <c r="O40" s="34" cm="1">
        <f t="array" ref="O40">(
   SUM(
      LARGE(
         CHOOSE({1;2;3;4;5;6;7;8},E40,F40,G40,H40,I40,J40,K40,L40,N40),
         _xlfn.SEQUENCE(MIN(3,COUNT(E40,F40,G40,H40,I40,J40,K40,L40,N40)))
      )
   )
   + M40
) / 4</f>
        <v>263.5</v>
      </c>
      <c r="Q40">
        <f t="shared" si="1"/>
        <v>538</v>
      </c>
      <c r="R40">
        <f t="shared" si="2"/>
        <v>534</v>
      </c>
      <c r="S40" t="str">
        <f t="shared" si="3"/>
        <v>0</v>
      </c>
      <c r="T40">
        <f t="shared" si="4"/>
        <v>1072</v>
      </c>
    </row>
    <row r="41" spans="2:20" ht="18.5" x14ac:dyDescent="0.45">
      <c r="B41" s="22">
        <f t="shared" si="5"/>
        <v>28</v>
      </c>
      <c r="C41" s="2">
        <v>9606</v>
      </c>
      <c r="D41" s="1" t="s">
        <v>38</v>
      </c>
      <c r="E41" s="2" t="s">
        <v>36</v>
      </c>
      <c r="F41" s="2">
        <v>528</v>
      </c>
      <c r="G41" s="2"/>
      <c r="H41" s="2"/>
      <c r="I41" s="2"/>
      <c r="J41" s="2"/>
      <c r="K41" s="2">
        <v>526</v>
      </c>
      <c r="L41" s="2"/>
      <c r="M41" s="53"/>
      <c r="N41" s="51"/>
      <c r="O41" s="34" cm="1">
        <f t="array" ref="O41">(
   SUM(
      LARGE(
         CHOOSE({1;2;3;4;5;6;7;8},E41,F41,G41,H41,I41,J41,K41,L41,N41),
         _xlfn.SEQUENCE(MIN(3,COUNT(E41,F41,G41,H41,I41,J41,K41,L41,N41)))
      )
   )
   + M41
) / 4</f>
        <v>263.5</v>
      </c>
      <c r="Q41">
        <f t="shared" si="1"/>
        <v>530</v>
      </c>
      <c r="R41">
        <f t="shared" si="2"/>
        <v>524</v>
      </c>
      <c r="S41" t="str">
        <f t="shared" si="3"/>
        <v>0</v>
      </c>
      <c r="T41">
        <f t="shared" si="4"/>
        <v>1054</v>
      </c>
    </row>
    <row r="42" spans="2:20" ht="18.5" x14ac:dyDescent="0.45">
      <c r="B42" s="22">
        <f t="shared" si="5"/>
        <v>29</v>
      </c>
      <c r="C42" s="2">
        <v>9627</v>
      </c>
      <c r="D42" s="9" t="s">
        <v>88</v>
      </c>
      <c r="E42" s="2" t="s">
        <v>42</v>
      </c>
      <c r="F42" s="2"/>
      <c r="G42" s="2"/>
      <c r="H42" s="2"/>
      <c r="I42" s="2"/>
      <c r="J42" s="2">
        <v>503</v>
      </c>
      <c r="K42" s="2"/>
      <c r="L42" s="2">
        <v>507</v>
      </c>
      <c r="M42" s="53"/>
      <c r="N42" s="51"/>
      <c r="O42" s="34" cm="1">
        <f t="array" ref="O42">(
   SUM(
      LARGE(
         CHOOSE({1;2;3;4;5;6;7;8},E42,F42,G42,H42,I42,J42,K42,L42,N42),
         _xlfn.SEQUENCE(MIN(3,COUNT(E42,F42,G42,H42,I42,J42,K42,L42,N42)))
      )
   )
   + M42
) / 4</f>
        <v>252.5</v>
      </c>
      <c r="Q42">
        <f t="shared" si="1"/>
        <v>528</v>
      </c>
      <c r="R42">
        <f t="shared" si="2"/>
        <v>526</v>
      </c>
      <c r="S42" t="str">
        <f t="shared" si="3"/>
        <v>0</v>
      </c>
      <c r="T42">
        <f t="shared" si="4"/>
        <v>1054</v>
      </c>
    </row>
    <row r="43" spans="2:20" ht="18.5" x14ac:dyDescent="0.45">
      <c r="B43" s="22">
        <f t="shared" si="5"/>
        <v>30</v>
      </c>
      <c r="C43" s="2">
        <v>10047</v>
      </c>
      <c r="D43" s="1" t="s">
        <v>62</v>
      </c>
      <c r="E43" s="2" t="s">
        <v>61</v>
      </c>
      <c r="F43" s="2">
        <v>440</v>
      </c>
      <c r="G43" s="2"/>
      <c r="H43" s="2"/>
      <c r="I43" s="2"/>
      <c r="J43" s="2">
        <v>441</v>
      </c>
      <c r="K43" s="2"/>
      <c r="L43" s="2"/>
      <c r="M43" s="53"/>
      <c r="N43" s="51"/>
      <c r="O43" s="34" cm="1">
        <f t="array" ref="O43">(
   SUM(
      LARGE(
         CHOOSE({1;2;3;4;5;6;7;8},E43,F43,G43,H43,I43,J43,K43,L43,N43),
         _xlfn.SEQUENCE(MIN(3,COUNT(E43,F43,G43,H43,I43,J43,K43,L43,N43)))
      )
   )
   + M43
) / 4</f>
        <v>220.25</v>
      </c>
      <c r="Q43">
        <f t="shared" si="1"/>
        <v>507</v>
      </c>
      <c r="R43">
        <f t="shared" si="2"/>
        <v>503</v>
      </c>
      <c r="S43" t="str">
        <f t="shared" si="3"/>
        <v>0</v>
      </c>
      <c r="T43">
        <f t="shared" si="4"/>
        <v>1010</v>
      </c>
    </row>
    <row r="44" spans="2:20" ht="18.5" x14ac:dyDescent="0.45">
      <c r="B44" s="22">
        <f t="shared" si="5"/>
        <v>31</v>
      </c>
      <c r="C44" s="2">
        <v>8365</v>
      </c>
      <c r="D44" s="8" t="s">
        <v>86</v>
      </c>
      <c r="E44" s="2" t="s">
        <v>18</v>
      </c>
      <c r="F44" s="2"/>
      <c r="G44" s="2"/>
      <c r="H44" s="2"/>
      <c r="I44" s="2"/>
      <c r="J44" s="2">
        <v>517</v>
      </c>
      <c r="K44" s="2">
        <v>180</v>
      </c>
      <c r="L44" s="2"/>
      <c r="M44" s="53"/>
      <c r="N44" s="51"/>
      <c r="O44" s="34" cm="1">
        <f t="array" ref="O44">(
   SUM(
      LARGE(
         CHOOSE({1;2;3;4;5;6;7;8},E44,F44,G44,H44,I44,J44,K44,L44,N44),
         _xlfn.SEQUENCE(MIN(3,COUNT(E44,F44,G44,H44,I44,J44,K44,L44,N44)))
      )
   )
   + M44
) / 4</f>
        <v>174.25</v>
      </c>
      <c r="Q44" t="str">
        <f>IF(COUNT(#REF!,#REF!,#REF!,#REF!,#REF!)&gt;=1,LARGE(#REF!,1),"0")</f>
        <v>0</v>
      </c>
      <c r="R44" t="str">
        <f>IF(COUNT(#REF!)&gt;=2,LARGE(#REF!,2),"0")</f>
        <v>0</v>
      </c>
      <c r="S44" t="str">
        <f>IF(COUNT(#REF!)&gt;=3,LARGE(#REF!,3),"0")</f>
        <v>0</v>
      </c>
      <c r="T44" t="e">
        <f>SUM(Q44:S44)+#REF!</f>
        <v>#REF!</v>
      </c>
    </row>
    <row r="45" spans="2:20" x14ac:dyDescent="0.35">
      <c r="E45" s="13"/>
      <c r="F45" s="14"/>
      <c r="G45" s="14"/>
      <c r="H45" s="14"/>
      <c r="I45" s="14"/>
      <c r="J45" s="15"/>
      <c r="K45" s="15"/>
      <c r="L45" s="15"/>
      <c r="M45" s="15"/>
      <c r="N45" s="15"/>
    </row>
    <row r="46" spans="2:20" ht="18.5" x14ac:dyDescent="0.45">
      <c r="B46" s="66" t="s">
        <v>96</v>
      </c>
      <c r="C46" s="66"/>
      <c r="D46" s="66"/>
      <c r="E46" s="66"/>
      <c r="F46" s="5">
        <v>1</v>
      </c>
      <c r="G46" s="59"/>
      <c r="H46" s="60"/>
      <c r="I46" s="6">
        <v>2</v>
      </c>
      <c r="J46" s="6">
        <v>3</v>
      </c>
      <c r="K46" s="6">
        <v>4</v>
      </c>
      <c r="L46" s="6">
        <v>5</v>
      </c>
      <c r="M46" s="47" t="s">
        <v>4</v>
      </c>
      <c r="N46" s="45" t="s">
        <v>190</v>
      </c>
      <c r="O46" s="49"/>
      <c r="Q46" t="str">
        <f>IF(COUNT(#REF!,#REF!,#REF!,#REF!,#REF!)&gt;=1,LARGE(#REF!,1),"0")</f>
        <v>0</v>
      </c>
      <c r="R46" t="str">
        <f>IF(COUNT(#REF!)&gt;=2,LARGE(#REF!,2),"0")</f>
        <v>0</v>
      </c>
      <c r="S46" t="str">
        <f>IF(COUNT(#REF!)&gt;=3,LARGE(#REF!,3),"0")</f>
        <v>0</v>
      </c>
      <c r="T46" t="e">
        <f>SUM(Q46:S46)+#REF!</f>
        <v>#REF!</v>
      </c>
    </row>
    <row r="47" spans="2:20" ht="18.5" x14ac:dyDescent="0.45">
      <c r="B47" s="5" t="s">
        <v>49</v>
      </c>
      <c r="C47" s="6" t="s">
        <v>93</v>
      </c>
      <c r="D47" s="6" t="s">
        <v>0</v>
      </c>
      <c r="E47" s="6" t="s">
        <v>91</v>
      </c>
      <c r="F47" s="24" t="s">
        <v>1</v>
      </c>
      <c r="G47" s="61" t="s">
        <v>188</v>
      </c>
      <c r="H47" s="61" t="s">
        <v>193</v>
      </c>
      <c r="I47" s="24" t="s">
        <v>13</v>
      </c>
      <c r="J47" s="24" t="s">
        <v>2</v>
      </c>
      <c r="K47" s="24" t="s">
        <v>194</v>
      </c>
      <c r="L47" s="24" t="s">
        <v>3</v>
      </c>
      <c r="M47" s="48" t="s">
        <v>189</v>
      </c>
      <c r="N47" s="46" t="s">
        <v>191</v>
      </c>
      <c r="O47" s="50" t="s">
        <v>192</v>
      </c>
      <c r="Q47" t="str">
        <f>IF(COUNT(#REF!,#REF!,#REF!,#REF!,#REF!)&gt;=1,LARGE(#REF!,1),"0")</f>
        <v>0</v>
      </c>
      <c r="R47" t="str">
        <f>IF(COUNT(#REF!)&gt;=2,LARGE(#REF!,2),"0")</f>
        <v>0</v>
      </c>
      <c r="S47" t="str">
        <f>IF(COUNT(#REF!)&gt;=3,LARGE(#REF!,3),"0")</f>
        <v>0</v>
      </c>
      <c r="T47" t="e">
        <f>SUM(Q47:S47)+#REF!</f>
        <v>#REF!</v>
      </c>
    </row>
    <row r="48" spans="2:20" ht="18.5" x14ac:dyDescent="0.45">
      <c r="B48" s="22">
        <v>1</v>
      </c>
      <c r="C48" s="7">
        <v>10109</v>
      </c>
      <c r="D48" s="8" t="s">
        <v>82</v>
      </c>
      <c r="E48" s="2" t="s">
        <v>10</v>
      </c>
      <c r="F48" s="2"/>
      <c r="G48" s="2"/>
      <c r="H48" s="2"/>
      <c r="I48" s="2">
        <v>464</v>
      </c>
      <c r="J48" s="2">
        <v>467</v>
      </c>
      <c r="K48" s="2">
        <v>475</v>
      </c>
      <c r="L48" s="2">
        <v>438</v>
      </c>
      <c r="M48" s="53">
        <v>464</v>
      </c>
      <c r="N48" s="51"/>
      <c r="O48" s="34" cm="1">
        <f t="array" ref="O48">(
   SUM(
      LARGE(
         CHOOSE({1;2;3;4;5;6;7;8},E48,F48,G48,H48,I48,J48,K48,L48,N48),
         _xlfn.SEQUENCE(MIN(3,COUNT(E48,F48,G48,H48,I48,J48,K48,L48,N48)))
      )
   )
   + M48
) / 4</f>
        <v>467.5</v>
      </c>
      <c r="Q48" t="str">
        <f>IF(COUNT(#REF!,#REF!,#REF!,#REF!,#REF!)&gt;=1,LARGE(#REF!,1),"0")</f>
        <v>0</v>
      </c>
      <c r="R48" t="str">
        <f>IF(COUNT(#REF!)&gt;=2,LARGE(#REF!,2),"0")</f>
        <v>0</v>
      </c>
      <c r="S48" t="str">
        <f>IF(COUNT(#REF!)&gt;=3,LARGE(#REF!,3),"0")</f>
        <v>0</v>
      </c>
      <c r="T48" t="e">
        <f>SUM(Q48:S48)+#REF!</f>
        <v>#REF!</v>
      </c>
    </row>
    <row r="49" spans="2:20" ht="18.5" x14ac:dyDescent="0.45">
      <c r="B49" s="22">
        <f>+B48+1</f>
        <v>2</v>
      </c>
      <c r="C49" s="2">
        <v>9183</v>
      </c>
      <c r="D49" s="1" t="s">
        <v>65</v>
      </c>
      <c r="E49" s="2" t="s">
        <v>27</v>
      </c>
      <c r="F49" s="2">
        <v>533</v>
      </c>
      <c r="G49" s="2"/>
      <c r="H49" s="2"/>
      <c r="I49" s="2"/>
      <c r="J49" s="2"/>
      <c r="K49" s="2"/>
      <c r="L49" s="2">
        <v>519</v>
      </c>
      <c r="M49" s="53">
        <v>524</v>
      </c>
      <c r="N49" s="51"/>
      <c r="O49" s="34" cm="1">
        <f t="array" ref="O49">(
   SUM(
      LARGE(
         CHOOSE({1;2;3;4;5;6;7;8},E49,F49,G49,H49,I49,J49,K49,L49,N49),
         _xlfn.SEQUENCE(MIN(3,COUNT(E49,F49,G49,H49,I49,J49,K49,L49,N49)))
      )
   )
   + M49
) / 4</f>
        <v>394</v>
      </c>
      <c r="Q49" t="str">
        <f>IF(COUNT(#REF!,#REF!,#REF!,#REF!,#REF!)&gt;=1,LARGE(#REF!,1),"0")</f>
        <v>0</v>
      </c>
      <c r="R49" t="str">
        <f>IF(COUNT(#REF!)&gt;=2,LARGE(#REF!,2),"0")</f>
        <v>0</v>
      </c>
      <c r="S49" t="str">
        <f>IF(COUNT(#REF!)&gt;=3,LARGE(#REF!,3),"0")</f>
        <v>0</v>
      </c>
      <c r="T49" t="e">
        <f>SUM(Q49:S49)+#REF!</f>
        <v>#REF!</v>
      </c>
    </row>
    <row r="50" spans="2:20" ht="18.5" x14ac:dyDescent="0.45">
      <c r="B50" s="22">
        <f t="shared" ref="B50:B54" si="6">+B49+1</f>
        <v>3</v>
      </c>
      <c r="C50" s="2">
        <v>10095</v>
      </c>
      <c r="D50" s="1" t="s">
        <v>77</v>
      </c>
      <c r="E50" s="2" t="s">
        <v>5</v>
      </c>
      <c r="F50" s="2"/>
      <c r="G50" s="2"/>
      <c r="H50" s="2"/>
      <c r="I50" s="2">
        <v>503</v>
      </c>
      <c r="J50" s="2"/>
      <c r="K50" s="2">
        <v>514</v>
      </c>
      <c r="L50" s="2"/>
      <c r="M50" s="53">
        <v>514</v>
      </c>
      <c r="N50" s="51"/>
      <c r="O50" s="34" cm="1">
        <f t="array" ref="O50">(
   SUM(
      LARGE(
         CHOOSE({1;2;3;4;5;6;7;8},E50,F50,G50,H50,I50,J50,K50,L50,N50),
         _xlfn.SEQUENCE(MIN(3,COUNT(E50,F50,G50,H50,I50,J50,K50,L50,N50)))
      )
   )
   + M50
) / 4</f>
        <v>382.75</v>
      </c>
      <c r="Q50" t="str">
        <f>IF(COUNT(#REF!,#REF!,#REF!,#REF!,#REF!)&gt;=1,LARGE(#REF!,1),"0")</f>
        <v>0</v>
      </c>
      <c r="R50" t="str">
        <f>IF(COUNT(#REF!)&gt;=2,LARGE(#REF!,2),"0")</f>
        <v>0</v>
      </c>
      <c r="S50" t="str">
        <f>IF(COUNT(#REF!)&gt;=3,LARGE(#REF!,3),"0")</f>
        <v>0</v>
      </c>
      <c r="T50" t="e">
        <f>SUM(Q50:S50)+#REF!</f>
        <v>#REF!</v>
      </c>
    </row>
    <row r="51" spans="2:20" ht="18.5" x14ac:dyDescent="0.45">
      <c r="B51" s="22">
        <f t="shared" si="6"/>
        <v>4</v>
      </c>
      <c r="C51" s="2">
        <v>521</v>
      </c>
      <c r="D51" s="1" t="s">
        <v>78</v>
      </c>
      <c r="E51" s="2" t="s">
        <v>10</v>
      </c>
      <c r="F51" s="2"/>
      <c r="G51" s="2"/>
      <c r="H51" s="2"/>
      <c r="I51" s="2">
        <v>478</v>
      </c>
      <c r="J51" s="2"/>
      <c r="K51" s="2"/>
      <c r="L51" s="2">
        <v>478</v>
      </c>
      <c r="M51" s="53">
        <v>526</v>
      </c>
      <c r="N51" s="51"/>
      <c r="O51" s="34" cm="1">
        <f t="array" ref="O51">(
   SUM(
      LARGE(
         CHOOSE({1;2;3;4;5;6;7;8},E51,F51,G51,H51,I51,J51,K51,L51,N51),
         _xlfn.SEQUENCE(MIN(3,COUNT(E51,F51,G51,H51,I51,J51,K51,L51,N51)))
      )
   )
   + M51
) / 4</f>
        <v>370.5</v>
      </c>
      <c r="Q51" t="str">
        <f>IF(COUNT(#REF!,#REF!,#REF!,#REF!,#REF!)&gt;=1,LARGE(#REF!,1),"0")</f>
        <v>0</v>
      </c>
      <c r="R51" t="str">
        <f>IF(COUNT(#REF!)&gt;=2,LARGE(#REF!,2),"0")</f>
        <v>0</v>
      </c>
      <c r="S51" t="str">
        <f>IF(COUNT(#REF!)&gt;=3,LARGE(#REF!,3),"0")</f>
        <v>0</v>
      </c>
      <c r="T51" t="e">
        <f>SUM(Q51:S51)+#REF!</f>
        <v>#REF!</v>
      </c>
    </row>
    <row r="52" spans="2:20" ht="18.5" x14ac:dyDescent="0.45">
      <c r="B52" s="22">
        <f t="shared" si="6"/>
        <v>5</v>
      </c>
      <c r="C52" s="2">
        <v>8251</v>
      </c>
      <c r="D52" s="1" t="s">
        <v>64</v>
      </c>
      <c r="E52" s="2" t="s">
        <v>5</v>
      </c>
      <c r="F52" s="2">
        <v>538</v>
      </c>
      <c r="G52" s="2"/>
      <c r="H52" s="2"/>
      <c r="I52" s="2">
        <v>552</v>
      </c>
      <c r="J52" s="2"/>
      <c r="K52" s="2"/>
      <c r="L52" s="2"/>
      <c r="M52" s="53"/>
      <c r="N52" s="51"/>
      <c r="O52" s="34" cm="1">
        <f t="array" ref="O52">(
   SUM(
      LARGE(
         CHOOSE({1;2;3;4;5;6;7;8},E52,F52,G52,H52,I52,J52,K52,L52,N52),
         _xlfn.SEQUENCE(MIN(3,COUNT(E52,F52,G52,H52,I52,J52,K52,L52,N52)))
      )
   )
   + M52
) / 4</f>
        <v>272.5</v>
      </c>
    </row>
    <row r="53" spans="2:20" ht="18.5" x14ac:dyDescent="0.45">
      <c r="B53" s="22">
        <f t="shared" si="6"/>
        <v>6</v>
      </c>
      <c r="C53" s="2">
        <v>7209</v>
      </c>
      <c r="D53" s="1" t="s">
        <v>63</v>
      </c>
      <c r="E53" s="2" t="s">
        <v>5</v>
      </c>
      <c r="F53" s="2">
        <v>542</v>
      </c>
      <c r="G53" s="2"/>
      <c r="H53" s="2"/>
      <c r="I53" s="2"/>
      <c r="J53" s="2"/>
      <c r="K53" s="2"/>
      <c r="L53" s="2"/>
      <c r="M53" s="53"/>
      <c r="N53" s="51"/>
      <c r="O53" s="34" cm="1">
        <f t="array" ref="O53">(
   SUM(
      LARGE(
         CHOOSE({1;2;3;4;5;6;7;8},E53,F53,G53,H53,I53,J53,K53,L53,N53),
         _xlfn.SEQUENCE(MIN(3,COUNT(E53,F53,G53,H53,I53,J53,K53,L53,N53)))
      )
   )
   + M53
) / 4</f>
        <v>135.5</v>
      </c>
    </row>
    <row r="54" spans="2:20" ht="18.5" x14ac:dyDescent="0.45">
      <c r="B54" s="22">
        <f t="shared" si="6"/>
        <v>7</v>
      </c>
      <c r="C54" s="2">
        <v>9734</v>
      </c>
      <c r="D54" s="1" t="s">
        <v>48</v>
      </c>
      <c r="E54" s="2" t="s">
        <v>5</v>
      </c>
      <c r="F54" s="2">
        <v>539</v>
      </c>
      <c r="G54" s="2"/>
      <c r="H54" s="2"/>
      <c r="I54" s="2"/>
      <c r="J54" s="2"/>
      <c r="K54" s="2"/>
      <c r="L54" s="2"/>
      <c r="M54" s="53"/>
      <c r="N54" s="51"/>
      <c r="O54" s="34" cm="1">
        <f t="array" ref="O54">(
   SUM(
      LARGE(
         CHOOSE({1;2;3;4;5;6;7;8},E54,F54,G54,H54,I54,J54,K54,L54,N54),
         _xlfn.SEQUENCE(MIN(3,COUNT(E54,F54,G54,H54,I54,J54,K54,L54,N54)))
      )
   )
   + M54
) / 4</f>
        <v>134.75</v>
      </c>
    </row>
    <row r="55" spans="2:20" x14ac:dyDescent="0.35">
      <c r="E55" s="13"/>
      <c r="F55" s="14"/>
      <c r="G55" s="14"/>
      <c r="H55" s="14"/>
      <c r="I55" s="14"/>
      <c r="J55" s="15"/>
      <c r="K55" s="15"/>
      <c r="L55" s="15"/>
      <c r="M55" s="15"/>
      <c r="N55" s="15"/>
    </row>
    <row r="56" spans="2:20" ht="18.5" x14ac:dyDescent="0.45">
      <c r="B56" s="66" t="s">
        <v>97</v>
      </c>
      <c r="C56" s="66"/>
      <c r="D56" s="66"/>
      <c r="E56" s="66"/>
      <c r="F56" s="5">
        <v>1</v>
      </c>
      <c r="G56" s="59"/>
      <c r="H56" s="60"/>
      <c r="I56" s="6">
        <v>2</v>
      </c>
      <c r="J56" s="6">
        <v>3</v>
      </c>
      <c r="K56" s="6">
        <v>4</v>
      </c>
      <c r="L56" s="6" t="s">
        <v>4</v>
      </c>
      <c r="M56" s="6">
        <v>5</v>
      </c>
      <c r="N56" s="47" t="s">
        <v>4</v>
      </c>
      <c r="O56" s="45" t="s">
        <v>190</v>
      </c>
      <c r="P56" s="49"/>
    </row>
    <row r="57" spans="2:20" ht="18.5" x14ac:dyDescent="0.45">
      <c r="B57" s="5" t="s">
        <v>49</v>
      </c>
      <c r="C57" s="6" t="s">
        <v>93</v>
      </c>
      <c r="D57" s="6" t="s">
        <v>0</v>
      </c>
      <c r="E57" s="6" t="s">
        <v>91</v>
      </c>
      <c r="F57" s="24" t="s">
        <v>1</v>
      </c>
      <c r="G57" s="61" t="s">
        <v>188</v>
      </c>
      <c r="H57" s="61" t="s">
        <v>193</v>
      </c>
      <c r="I57" s="24" t="s">
        <v>13</v>
      </c>
      <c r="J57" s="24" t="s">
        <v>2</v>
      </c>
      <c r="K57" s="24" t="s">
        <v>194</v>
      </c>
      <c r="L57" s="24" t="s">
        <v>187</v>
      </c>
      <c r="M57" s="24" t="s">
        <v>3</v>
      </c>
      <c r="N57" s="48" t="s">
        <v>189</v>
      </c>
      <c r="O57" s="46" t="s">
        <v>191</v>
      </c>
      <c r="P57" s="50" t="s">
        <v>192</v>
      </c>
    </row>
    <row r="58" spans="2:20" ht="18.5" x14ac:dyDescent="0.45">
      <c r="B58" s="22">
        <v>1</v>
      </c>
      <c r="C58" s="2">
        <v>9429</v>
      </c>
      <c r="D58" s="1" t="s">
        <v>28</v>
      </c>
      <c r="E58" s="2" t="s">
        <v>15</v>
      </c>
      <c r="F58" s="2">
        <v>548</v>
      </c>
      <c r="G58" s="2"/>
      <c r="H58" s="2">
        <v>558</v>
      </c>
      <c r="I58" s="2">
        <v>558</v>
      </c>
      <c r="J58" s="2"/>
      <c r="K58" s="2">
        <v>547</v>
      </c>
      <c r="L58" s="2"/>
      <c r="M58" s="2"/>
      <c r="N58" s="54">
        <v>558</v>
      </c>
      <c r="O58" s="51"/>
      <c r="P58" s="34" cm="1">
        <f t="array" ref="P58">(
   SUM(
      LARGE(
         CHOOSE({1;2;3;4;5;6;7;8;9},F58,G58,H58,I58,J58,K58,L58,M58,O58),
         _xlfn.SEQUENCE(MIN(3,COUNT(F58,G58,H58,I58,J58,K58,L58,M58,O58)))
      )
   )
   + N58
) / 4</f>
        <v>555.5</v>
      </c>
    </row>
    <row r="59" spans="2:20" ht="18.5" x14ac:dyDescent="0.45">
      <c r="B59" s="22">
        <v>2</v>
      </c>
      <c r="C59" s="10">
        <v>9320</v>
      </c>
      <c r="D59" s="11" t="s">
        <v>43</v>
      </c>
      <c r="E59" s="10" t="s">
        <v>44</v>
      </c>
      <c r="F59" s="2">
        <v>550</v>
      </c>
      <c r="G59" s="2">
        <v>544</v>
      </c>
      <c r="H59" s="2">
        <v>556</v>
      </c>
      <c r="I59" s="2"/>
      <c r="J59" s="2">
        <v>553</v>
      </c>
      <c r="K59" s="2"/>
      <c r="L59" s="2"/>
      <c r="M59" s="51">
        <v>552</v>
      </c>
      <c r="N59" s="53">
        <v>558</v>
      </c>
      <c r="O59" s="51"/>
      <c r="P59" s="34" cm="1">
        <f t="array" ref="P59">(
   SUM(
      LARGE(
         CHOOSE({1;2;3;4;5;6;7;8;9},F59,G59,H59,I59,J59,K59,L59,M59,O59),
         _xlfn.SEQUENCE(MIN(3,COUNT(F59,G59,H59,I59,J59,K59,L59,M59,O59)))
      )
   )
   + N59
) / 4</f>
        <v>554.75</v>
      </c>
      <c r="Q59">
        <f>IF(COUNT(F48,I48,J48,K48,L48)&gt;=1,LARGE(F48:L48,1),"0")</f>
        <v>475</v>
      </c>
      <c r="R59">
        <f>IF(COUNT(F48:L48)&gt;=2,LARGE(F48:L48,2),"0")</f>
        <v>467</v>
      </c>
      <c r="S59">
        <f>IF(COUNT(F48:L48)&gt;=3,LARGE(F48:L48,3),"0")</f>
        <v>464</v>
      </c>
      <c r="T59">
        <f>SUM(Q59:S59)+M48</f>
        <v>1870</v>
      </c>
    </row>
    <row r="60" spans="2:20" ht="18.5" x14ac:dyDescent="0.45">
      <c r="B60" s="22">
        <v>3</v>
      </c>
      <c r="C60" s="2">
        <v>9803</v>
      </c>
      <c r="D60" s="1" t="s">
        <v>39</v>
      </c>
      <c r="E60" s="2" t="s">
        <v>9</v>
      </c>
      <c r="F60" s="2">
        <v>496</v>
      </c>
      <c r="G60" s="2"/>
      <c r="H60" s="2"/>
      <c r="I60" s="2">
        <v>530</v>
      </c>
      <c r="J60" s="2">
        <v>515</v>
      </c>
      <c r="K60" s="2">
        <v>530</v>
      </c>
      <c r="L60" s="2">
        <v>525</v>
      </c>
      <c r="M60" s="2"/>
      <c r="N60" s="54">
        <v>533</v>
      </c>
      <c r="O60" s="51"/>
      <c r="P60" s="34" cm="1">
        <f t="array" ref="P60">(
   SUM(
      LARGE(
         CHOOSE({1;2;3;4;5;6;7;8;9},F60,G60,H60,I60,J60,K60,L60,M60,O60),
         _xlfn.SEQUENCE(MIN(3,COUNT(F60,G60,H60,I60,J60,K60,L60,M60,O60)))
      )
   )
   + N60
) / 4</f>
        <v>529.5</v>
      </c>
      <c r="Q60">
        <f>IF(COUNT(F49,I49,J49,K49,L49)&gt;=1,LARGE(F49:L49,1),"0")</f>
        <v>533</v>
      </c>
      <c r="R60">
        <f>IF(COUNT(F49:L49)&gt;=2,LARGE(F49:L49,2),"0")</f>
        <v>519</v>
      </c>
      <c r="S60" t="str">
        <f>IF(COUNT(F49:L49)&gt;=3,LARGE(F49:L49,3),"0")</f>
        <v>0</v>
      </c>
      <c r="T60">
        <f>SUM(Q60:S60)+M49</f>
        <v>1576</v>
      </c>
    </row>
    <row r="61" spans="2:20" ht="18.5" x14ac:dyDescent="0.45">
      <c r="B61" s="22">
        <v>4</v>
      </c>
      <c r="C61" s="2">
        <v>9425</v>
      </c>
      <c r="D61" s="1" t="s">
        <v>32</v>
      </c>
      <c r="E61" s="2" t="s">
        <v>15</v>
      </c>
      <c r="F61" s="2">
        <v>477</v>
      </c>
      <c r="G61" s="2"/>
      <c r="H61" s="2"/>
      <c r="I61" s="2"/>
      <c r="J61" s="2">
        <v>478</v>
      </c>
      <c r="K61" s="2">
        <v>475</v>
      </c>
      <c r="L61" s="2">
        <v>462</v>
      </c>
      <c r="M61" s="2"/>
      <c r="N61" s="54">
        <v>495</v>
      </c>
      <c r="O61" s="51"/>
      <c r="P61" s="34" cm="1">
        <f t="array" ref="P61">(
   SUM(
      LARGE(
         CHOOSE({1;2;3;4;5;6;7;8;9},F61,G61,H61,I61,J61,K61,L61,M61,O61),
         _xlfn.SEQUENCE(MIN(3,COUNT(F61,G61,H61,I61,J61,K61,L61,M61,O61)))
      )
   )
   + N61
) / 4</f>
        <v>481.25</v>
      </c>
      <c r="Q61">
        <f>IF(COUNT(F50,I50,J50,K50,L50)&gt;=1,LARGE(F50:L50,1),"0")</f>
        <v>514</v>
      </c>
      <c r="R61">
        <f>IF(COUNT(F50:L50)&gt;=2,LARGE(F50:L50,2),"0")</f>
        <v>503</v>
      </c>
      <c r="S61" t="str">
        <f>IF(COUNT(F50:L50)&gt;=3,LARGE(F50:L50,3),"0")</f>
        <v>0</v>
      </c>
      <c r="T61">
        <f>SUM(Q61:S61)+M50</f>
        <v>1531</v>
      </c>
    </row>
    <row r="62" spans="2:20" ht="18.5" x14ac:dyDescent="0.45">
      <c r="B62" s="22">
        <v>5</v>
      </c>
      <c r="C62" s="2">
        <v>9605</v>
      </c>
      <c r="D62" s="1" t="s">
        <v>79</v>
      </c>
      <c r="E62" s="2" t="s">
        <v>7</v>
      </c>
      <c r="F62" s="2"/>
      <c r="G62" s="2"/>
      <c r="H62" s="2"/>
      <c r="I62" s="2">
        <v>461</v>
      </c>
      <c r="J62" s="2"/>
      <c r="K62" s="2"/>
      <c r="L62" s="2">
        <v>432</v>
      </c>
      <c r="M62" s="2"/>
      <c r="N62" s="54">
        <v>487</v>
      </c>
      <c r="O62" s="51"/>
      <c r="P62" s="34" cm="1">
        <f t="array" ref="P62">(
   SUM(
      LARGE(
         CHOOSE({1;2;3;4;5;6;7;8;9},F62,G62,H62,I62,J62,K62,L62,M62,O62),
         _xlfn.SEQUENCE(MIN(3,COUNT(F62,G62,H62,I62,J62,K62,L62,M62,O62)))
      )
   )
   + N62
) / 4</f>
        <v>345</v>
      </c>
      <c r="Q62">
        <f>IF(COUNT(F51,I51,J51,K51,L51)&gt;=1,LARGE(F51:L51,1),"0")</f>
        <v>478</v>
      </c>
      <c r="R62">
        <f>IF(COUNT(F51:L51)&gt;=2,LARGE(F51:L51,2),"0")</f>
        <v>478</v>
      </c>
      <c r="S62" t="str">
        <f>IF(COUNT(F51:L51)&gt;=3,LARGE(F51:L51,3),"0")</f>
        <v>0</v>
      </c>
      <c r="T62">
        <f>SUM(Q62:S62)+M51</f>
        <v>1482</v>
      </c>
    </row>
    <row r="63" spans="2:20" ht="18.5" x14ac:dyDescent="0.45">
      <c r="B63" s="22">
        <v>6</v>
      </c>
      <c r="C63" s="10">
        <v>10037</v>
      </c>
      <c r="D63" s="11" t="s">
        <v>67</v>
      </c>
      <c r="E63" s="10" t="s">
        <v>10</v>
      </c>
      <c r="F63" s="2">
        <v>430</v>
      </c>
      <c r="G63" s="2"/>
      <c r="H63" s="2"/>
      <c r="I63" s="2"/>
      <c r="J63" s="2"/>
      <c r="K63" s="2"/>
      <c r="L63" s="2"/>
      <c r="M63" s="2">
        <v>448</v>
      </c>
      <c r="N63" s="54"/>
      <c r="O63" s="51"/>
      <c r="P63" s="34" cm="1">
        <f t="array" ref="P63">(
   SUM(
      LARGE(
         CHOOSE({1;2;3;4;5;6;7;8;9},F63,G63,H63,I63,J63,K63,L63,M63,O63),
         _xlfn.SEQUENCE(MIN(3,COUNT(F63,G63,H63,I63,J63,K63,L63,M63,O63)))
      )
   )
   + N63
) / 4</f>
        <v>219.5</v>
      </c>
      <c r="Q63">
        <f>IF(COUNT(F52,I52,J52,K52,L52)&gt;=1,LARGE(F52:L52,1),"0")</f>
        <v>552</v>
      </c>
      <c r="R63">
        <f>IF(COUNT(F52:L52)&gt;=2,LARGE(F52:L52,2),"0")</f>
        <v>538</v>
      </c>
      <c r="S63" t="str">
        <f>IF(COUNT(F52:L52)&gt;=3,LARGE(F52:L52,3),"0")</f>
        <v>0</v>
      </c>
      <c r="T63">
        <f>SUM(Q63:S63)+M52</f>
        <v>1090</v>
      </c>
    </row>
    <row r="64" spans="2:20" x14ac:dyDescent="0.35">
      <c r="E64" s="13"/>
      <c r="F64" s="14"/>
      <c r="G64" s="14"/>
      <c r="H64" s="14"/>
      <c r="I64" s="14"/>
      <c r="J64" s="15"/>
      <c r="K64" s="15"/>
      <c r="L64" s="15"/>
      <c r="M64" s="15"/>
      <c r="N64" s="15"/>
    </row>
    <row r="65" spans="2:20" ht="18.5" x14ac:dyDescent="0.45">
      <c r="B65" s="66" t="s">
        <v>98</v>
      </c>
      <c r="C65" s="66"/>
      <c r="D65" s="66"/>
      <c r="E65" s="66"/>
      <c r="F65" s="5">
        <v>1</v>
      </c>
      <c r="G65" s="59"/>
      <c r="H65" s="60"/>
      <c r="I65" s="6">
        <v>2</v>
      </c>
      <c r="J65" s="6">
        <v>3</v>
      </c>
      <c r="K65" s="6">
        <v>4</v>
      </c>
      <c r="L65" s="6">
        <v>5</v>
      </c>
      <c r="M65" s="47" t="s">
        <v>4</v>
      </c>
      <c r="N65" s="45" t="s">
        <v>190</v>
      </c>
      <c r="O65" s="49"/>
    </row>
    <row r="66" spans="2:20" ht="18.5" x14ac:dyDescent="0.45">
      <c r="B66" s="5" t="s">
        <v>49</v>
      </c>
      <c r="C66" s="6" t="s">
        <v>93</v>
      </c>
      <c r="D66" s="6" t="s">
        <v>0</v>
      </c>
      <c r="E66" s="6" t="s">
        <v>91</v>
      </c>
      <c r="F66" s="24" t="s">
        <v>1</v>
      </c>
      <c r="G66" s="61" t="s">
        <v>188</v>
      </c>
      <c r="H66" s="61" t="s">
        <v>193</v>
      </c>
      <c r="I66" s="24" t="s">
        <v>13</v>
      </c>
      <c r="J66" s="24" t="s">
        <v>2</v>
      </c>
      <c r="K66" s="24" t="s">
        <v>194</v>
      </c>
      <c r="L66" s="24" t="s">
        <v>3</v>
      </c>
      <c r="M66" s="48" t="s">
        <v>189</v>
      </c>
      <c r="N66" s="46" t="s">
        <v>191</v>
      </c>
      <c r="O66" s="50" t="s">
        <v>192</v>
      </c>
    </row>
    <row r="67" spans="2:20" ht="18.5" x14ac:dyDescent="0.45">
      <c r="B67" s="22">
        <v>1</v>
      </c>
      <c r="C67" s="2">
        <v>9802</v>
      </c>
      <c r="D67" s="1" t="s">
        <v>23</v>
      </c>
      <c r="E67" s="2" t="s">
        <v>5</v>
      </c>
      <c r="F67" s="2">
        <v>527</v>
      </c>
      <c r="G67" s="2">
        <v>532</v>
      </c>
      <c r="H67" s="2"/>
      <c r="I67" s="2">
        <v>525</v>
      </c>
      <c r="J67" s="2"/>
      <c r="K67" s="2"/>
      <c r="L67" s="2"/>
      <c r="M67" s="53">
        <v>530</v>
      </c>
      <c r="N67" s="51"/>
      <c r="O67" s="34" cm="1">
        <f t="array" ref="O67">(
   SUM(
      LARGE(
         CHOOSE({1;2;3;4;5;6;7;8},E67,F67,G67,H67,I67,J67,K67,L67,N67),
         _xlfn.SEQUENCE(MIN(3,COUNT(E67,F67,G67,H67,I67,J67,K67,L67,N67)))
      )
   )
   + M67
) / 4</f>
        <v>528.5</v>
      </c>
    </row>
    <row r="68" spans="2:20" ht="18.5" x14ac:dyDescent="0.45">
      <c r="B68" s="22">
        <v>2</v>
      </c>
      <c r="C68" s="2">
        <v>9312</v>
      </c>
      <c r="D68" s="1" t="s">
        <v>80</v>
      </c>
      <c r="E68" s="2" t="s">
        <v>61</v>
      </c>
      <c r="F68" s="2">
        <v>517</v>
      </c>
      <c r="G68" s="2">
        <v>528</v>
      </c>
      <c r="H68" s="2"/>
      <c r="I68" s="2">
        <v>520</v>
      </c>
      <c r="J68" s="2"/>
      <c r="K68" s="2"/>
      <c r="L68" s="2">
        <v>534</v>
      </c>
      <c r="M68" s="53"/>
      <c r="N68" s="51"/>
      <c r="O68" s="34" cm="1">
        <f t="array" ref="O68">(
   SUM(
      LARGE(
         CHOOSE({1;2;3;4;5;6;7;8},E68,F68,G68,H68,I68,J68,K68,L68,N68),
         _xlfn.SEQUENCE(MIN(3,COUNT(E68,F68,G68,H68,I68,J68,K68,L68,N68)))
      )
   )
   + M68
) / 4</f>
        <v>395.5</v>
      </c>
    </row>
    <row r="69" spans="2:20" ht="18.5" x14ac:dyDescent="0.45">
      <c r="B69" s="22">
        <v>3</v>
      </c>
      <c r="C69" s="2">
        <v>9234</v>
      </c>
      <c r="D69" s="1" t="s">
        <v>68</v>
      </c>
      <c r="E69" s="2" t="s">
        <v>7</v>
      </c>
      <c r="F69" s="2">
        <v>513</v>
      </c>
      <c r="G69" s="2"/>
      <c r="H69" s="2"/>
      <c r="I69" s="2">
        <v>489</v>
      </c>
      <c r="J69" s="2"/>
      <c r="K69" s="2"/>
      <c r="L69" s="2"/>
      <c r="M69" s="53">
        <v>518</v>
      </c>
      <c r="N69" s="51"/>
      <c r="O69" s="34" cm="1">
        <f t="array" ref="O69">(
   SUM(
      LARGE(
         CHOOSE({1;2;3;4;5;6;7;8},E69,F69,G69,H69,I69,J69,K69,L69,N69),
         _xlfn.SEQUENCE(MIN(3,COUNT(E69,F69,G69,H69,I69,J69,K69,L69,N69)))
      )
   )
   + M69
) / 4</f>
        <v>380</v>
      </c>
      <c r="Q69" t="str">
        <f>IF(COUNT(#REF!,#REF!,#REF!,#REF!,#REF!)&gt;=1,LARGE(#REF!,1),"0")</f>
        <v>0</v>
      </c>
      <c r="R69" t="str">
        <f>IF(COUNT(#REF!)&gt;=2,LARGE(#REF!,2),"0")</f>
        <v>0</v>
      </c>
      <c r="S69" t="str">
        <f>IF(COUNT(#REF!)&gt;=3,LARGE(#REF!,3),"0")</f>
        <v>0</v>
      </c>
      <c r="T69" t="e">
        <f>SUM(Q69:S69)+#REF!</f>
        <v>#REF!</v>
      </c>
    </row>
    <row r="70" spans="2:20" ht="18.5" x14ac:dyDescent="0.45">
      <c r="B70" s="22">
        <v>4</v>
      </c>
      <c r="C70" s="2">
        <v>10058</v>
      </c>
      <c r="D70" s="1" t="s">
        <v>69</v>
      </c>
      <c r="E70" s="2" t="s">
        <v>5</v>
      </c>
      <c r="F70" s="2">
        <v>487</v>
      </c>
      <c r="G70" s="2"/>
      <c r="H70" s="2"/>
      <c r="I70" s="2">
        <v>488</v>
      </c>
      <c r="J70" s="2"/>
      <c r="K70" s="2"/>
      <c r="L70" s="2"/>
      <c r="M70" s="53">
        <v>438</v>
      </c>
      <c r="N70" s="51"/>
      <c r="O70" s="34" cm="1">
        <f t="array" ref="O70">(
   SUM(
      LARGE(
         CHOOSE({1;2;3;4;5;6;7;8},E70,F70,G70,H70,I70,J70,K70,L70,N70),
         _xlfn.SEQUENCE(MIN(3,COUNT(E70,F70,G70,H70,I70,J70,K70,L70,N70)))
      )
   )
   + M70
) / 4</f>
        <v>353.25</v>
      </c>
    </row>
    <row r="71" spans="2:20" ht="18.5" x14ac:dyDescent="0.45">
      <c r="B71" s="22">
        <v>5</v>
      </c>
      <c r="C71" s="2">
        <v>10060</v>
      </c>
      <c r="D71" s="1" t="s">
        <v>70</v>
      </c>
      <c r="E71" s="2" t="s">
        <v>5</v>
      </c>
      <c r="F71" s="2">
        <v>476</v>
      </c>
      <c r="G71" s="2"/>
      <c r="H71" s="2"/>
      <c r="I71" s="2">
        <v>452</v>
      </c>
      <c r="J71" s="2"/>
      <c r="K71" s="2"/>
      <c r="L71" s="2"/>
      <c r="M71" s="53">
        <v>478</v>
      </c>
      <c r="N71" s="51"/>
      <c r="O71" s="34" cm="1">
        <f t="array" ref="O71">(
   SUM(
      LARGE(
         CHOOSE({1;2;3;4;5;6;7;8},E71,F71,G71,H71,I71,J71,K71,L71,N71),
         _xlfn.SEQUENCE(MIN(3,COUNT(E71,F71,G71,H71,I71,J71,K71,L71,N71)))
      )
   )
   + M71
) / 4</f>
        <v>351.5</v>
      </c>
    </row>
    <row r="72" spans="2:20" ht="18.5" x14ac:dyDescent="0.45">
      <c r="B72" s="22">
        <v>6</v>
      </c>
      <c r="C72" s="7">
        <v>9986</v>
      </c>
      <c r="D72" s="8" t="s">
        <v>81</v>
      </c>
      <c r="E72" s="2" t="s">
        <v>6</v>
      </c>
      <c r="F72" s="2"/>
      <c r="G72" s="2"/>
      <c r="H72" s="2"/>
      <c r="I72" s="2"/>
      <c r="J72" s="2">
        <v>542</v>
      </c>
      <c r="K72" s="2">
        <v>533</v>
      </c>
      <c r="L72" s="2"/>
      <c r="M72" s="53"/>
      <c r="N72" s="51"/>
      <c r="O72" s="34" cm="1">
        <f t="array" ref="O72">(
   SUM(
      LARGE(
         CHOOSE({1;2;3;4;5;6;7;8},E72,F72,G72,H72,I72,J72,K72,L72,N72),
         _xlfn.SEQUENCE(MIN(3,COUNT(E72,F72,G72,H72,I72,J72,K72,L72,N72)))
      )
   )
   + M72
) / 4</f>
        <v>268.75</v>
      </c>
    </row>
    <row r="74" spans="2:20" x14ac:dyDescent="0.35">
      <c r="E74" s="13"/>
      <c r="F74" s="14"/>
      <c r="G74" s="14"/>
      <c r="H74" s="14"/>
      <c r="I74" s="14"/>
      <c r="J74" s="15"/>
      <c r="K74" s="15"/>
      <c r="L74" s="15"/>
      <c r="M74" s="15"/>
      <c r="N74" s="15"/>
    </row>
    <row r="75" spans="2:20" ht="18.5" x14ac:dyDescent="0.45">
      <c r="B75" s="66" t="s">
        <v>99</v>
      </c>
      <c r="C75" s="66"/>
      <c r="D75" s="66"/>
      <c r="E75" s="66"/>
      <c r="F75" s="5">
        <v>1</v>
      </c>
      <c r="G75" s="59"/>
      <c r="H75" s="60"/>
      <c r="I75" s="6">
        <v>2</v>
      </c>
      <c r="J75" s="6">
        <v>3</v>
      </c>
      <c r="K75" s="6">
        <v>4</v>
      </c>
      <c r="L75" s="6">
        <v>5</v>
      </c>
      <c r="M75" s="47" t="s">
        <v>4</v>
      </c>
      <c r="N75" s="45" t="s">
        <v>190</v>
      </c>
      <c r="O75" s="49"/>
    </row>
    <row r="76" spans="2:20" ht="18.5" x14ac:dyDescent="0.45">
      <c r="B76" s="5" t="s">
        <v>49</v>
      </c>
      <c r="C76" s="6" t="s">
        <v>93</v>
      </c>
      <c r="D76" s="6" t="s">
        <v>0</v>
      </c>
      <c r="E76" s="6" t="s">
        <v>91</v>
      </c>
      <c r="F76" s="24" t="s">
        <v>1</v>
      </c>
      <c r="G76" s="61" t="s">
        <v>188</v>
      </c>
      <c r="H76" s="61" t="s">
        <v>193</v>
      </c>
      <c r="I76" s="24" t="s">
        <v>13</v>
      </c>
      <c r="J76" s="24" t="s">
        <v>2</v>
      </c>
      <c r="K76" s="24" t="s">
        <v>194</v>
      </c>
      <c r="L76" s="24" t="s">
        <v>3</v>
      </c>
      <c r="M76" s="48" t="s">
        <v>189</v>
      </c>
      <c r="N76" s="46" t="s">
        <v>191</v>
      </c>
      <c r="O76" s="50" t="s">
        <v>192</v>
      </c>
    </row>
    <row r="77" spans="2:20" ht="18.5" x14ac:dyDescent="0.45">
      <c r="B77" s="23">
        <v>1</v>
      </c>
      <c r="C77" s="10">
        <v>9272</v>
      </c>
      <c r="D77" s="12" t="s">
        <v>56</v>
      </c>
      <c r="E77" s="10" t="s">
        <v>57</v>
      </c>
      <c r="F77" s="2">
        <v>520</v>
      </c>
      <c r="G77" s="2"/>
      <c r="H77" s="2"/>
      <c r="I77" s="2">
        <v>517</v>
      </c>
      <c r="J77" s="2"/>
      <c r="K77" s="2">
        <v>534</v>
      </c>
      <c r="L77" s="2"/>
      <c r="M77" s="53">
        <v>525</v>
      </c>
      <c r="N77" s="51"/>
      <c r="O77" s="34" cm="1">
        <f t="array" ref="O77">(
   SUM(
      LARGE(
         CHOOSE({1;2;3;4;5;6;7;8},E77,F77,G77,H77,I77,J77,K77,L77,N77),
         _xlfn.SEQUENCE(MIN(3,COUNT(E77,F77,G77,H77,I77,J77,K77,L77,N77)))
      )
   )
   + M77
) / 4</f>
        <v>524</v>
      </c>
    </row>
    <row r="78" spans="2:20" ht="18.5" x14ac:dyDescent="0.45">
      <c r="B78" s="23">
        <v>2</v>
      </c>
      <c r="C78" s="2">
        <v>6702</v>
      </c>
      <c r="D78" s="3" t="s">
        <v>66</v>
      </c>
      <c r="E78" s="2" t="s">
        <v>40</v>
      </c>
      <c r="F78" s="2">
        <v>509</v>
      </c>
      <c r="G78" s="2"/>
      <c r="H78" s="2"/>
      <c r="I78" s="2">
        <v>507</v>
      </c>
      <c r="J78" s="51"/>
      <c r="K78" s="51">
        <v>506</v>
      </c>
      <c r="L78" s="51"/>
      <c r="M78" s="53">
        <v>508</v>
      </c>
      <c r="N78" s="51"/>
      <c r="O78" s="34" cm="1">
        <f t="array" ref="O78">(
   SUM(
      LARGE(
         CHOOSE({1;2;3;4;5;6;7;8},E78,F78,G78,H78,I78,J78,K78,L78,N78),
         _xlfn.SEQUENCE(MIN(3,COUNT(E78,F78,G78,H78,I78,J78,K78,L78,N78)))
      )
   )
   + M78
) / 4</f>
        <v>507.5</v>
      </c>
    </row>
    <row r="79" spans="2:20" ht="18.5" x14ac:dyDescent="0.45">
      <c r="B79" s="23">
        <v>3</v>
      </c>
      <c r="C79" s="2">
        <v>9112</v>
      </c>
      <c r="D79" s="1" t="s">
        <v>71</v>
      </c>
      <c r="E79" s="2" t="s">
        <v>5</v>
      </c>
      <c r="F79" s="2">
        <v>396</v>
      </c>
      <c r="G79" s="2"/>
      <c r="H79" s="2"/>
      <c r="I79" s="2">
        <v>487</v>
      </c>
      <c r="J79" s="51"/>
      <c r="K79" s="51"/>
      <c r="L79" s="51"/>
      <c r="M79" s="53">
        <v>466</v>
      </c>
      <c r="N79" s="51"/>
      <c r="O79" s="34" cm="1">
        <f t="array" ref="O79">(
   SUM(
      LARGE(
         CHOOSE({1;2;3;4;5;6;7;8},E79,F79,G79,H79,I79,J79,K79,L79,N79),
         _xlfn.SEQUENCE(MIN(3,COUNT(E79,F79,G79,H79,I79,J79,K79,L79,N79)))
      )
   )
   + M79
) / 4</f>
        <v>337.25</v>
      </c>
      <c r="R79">
        <f t="shared" ref="R79:R84" si="7">IF(COUNT(F58,I58,J58,K58,L58)&gt;=1,LARGE(F58:L58,1),"0")</f>
        <v>558</v>
      </c>
      <c r="S79">
        <f t="shared" ref="S79:S84" si="8">IF(COUNT(F58:L58)&gt;=2,LARGE(F58:L58,2),"0")</f>
        <v>558</v>
      </c>
      <c r="T79">
        <f t="shared" ref="T79:T84" si="9">IF(COUNT(F58:L58)&gt;=3,LARGE(F58:L58,3),"0")</f>
        <v>548</v>
      </c>
    </row>
    <row r="80" spans="2:20" ht="18.5" x14ac:dyDescent="0.45">
      <c r="B80" s="23">
        <v>4</v>
      </c>
      <c r="C80" s="10">
        <v>10031</v>
      </c>
      <c r="D80" s="12" t="s">
        <v>58</v>
      </c>
      <c r="E80" s="10" t="s">
        <v>5</v>
      </c>
      <c r="F80" s="2">
        <v>503</v>
      </c>
      <c r="G80" s="2"/>
      <c r="H80" s="2"/>
      <c r="I80" s="2">
        <v>497</v>
      </c>
      <c r="J80" s="2"/>
      <c r="K80" s="2"/>
      <c r="L80" s="2"/>
      <c r="M80" s="53"/>
      <c r="N80" s="51"/>
      <c r="O80" s="34" cm="1">
        <f t="array" ref="O80">(
   SUM(
      LARGE(
         CHOOSE({1;2;3;4;5;6;7;8},E80,F80,G80,H80,I80,J80,K80,L80,N80),
         _xlfn.SEQUENCE(MIN(3,COUNT(E80,F80,G80,H80,I80,J80,K80,L80,N80)))
      )
   )
   + M80
) / 4</f>
        <v>250</v>
      </c>
      <c r="R80">
        <f t="shared" si="7"/>
        <v>556</v>
      </c>
      <c r="S80">
        <f t="shared" si="8"/>
        <v>553</v>
      </c>
      <c r="T80">
        <f t="shared" si="9"/>
        <v>550</v>
      </c>
    </row>
    <row r="81" spans="17:20" x14ac:dyDescent="0.35">
      <c r="R81">
        <f t="shared" si="7"/>
        <v>530</v>
      </c>
      <c r="S81">
        <f t="shared" si="8"/>
        <v>530</v>
      </c>
      <c r="T81">
        <f t="shared" si="9"/>
        <v>525</v>
      </c>
    </row>
    <row r="82" spans="17:20" x14ac:dyDescent="0.35">
      <c r="R82">
        <f t="shared" si="7"/>
        <v>478</v>
      </c>
      <c r="S82">
        <f t="shared" si="8"/>
        <v>477</v>
      </c>
      <c r="T82">
        <f t="shared" si="9"/>
        <v>475</v>
      </c>
    </row>
    <row r="83" spans="17:20" x14ac:dyDescent="0.35">
      <c r="R83">
        <f t="shared" si="7"/>
        <v>461</v>
      </c>
      <c r="S83">
        <f t="shared" si="8"/>
        <v>432</v>
      </c>
      <c r="T83" t="str">
        <f t="shared" si="9"/>
        <v>0</v>
      </c>
    </row>
    <row r="84" spans="17:20" x14ac:dyDescent="0.35">
      <c r="R84">
        <f t="shared" si="7"/>
        <v>430</v>
      </c>
      <c r="S84" t="str">
        <f t="shared" si="8"/>
        <v>0</v>
      </c>
      <c r="T84" t="str">
        <f t="shared" si="9"/>
        <v>0</v>
      </c>
    </row>
    <row r="85" spans="17:20" x14ac:dyDescent="0.35">
      <c r="R85" t="str">
        <f>IF(COUNT(#REF!,#REF!,#REF!,#REF!,#REF!)&gt;=1,LARGE(#REF!,1),"0")</f>
        <v>0</v>
      </c>
      <c r="S85" t="str">
        <f>IF(COUNT(#REF!)&gt;=2,LARGE(#REF!,2),"0")</f>
        <v>0</v>
      </c>
      <c r="T85" t="str">
        <f>IF(COUNT(#REF!)&gt;=3,LARGE(#REF!,3),"0")</f>
        <v>0</v>
      </c>
    </row>
    <row r="89" spans="17:20" x14ac:dyDescent="0.35">
      <c r="Q89">
        <f t="shared" ref="Q89:Q94" si="10">IF(COUNT(F67,I67,J67,K67,L67)&gt;=1,LARGE(F67:L67,1),"0")</f>
        <v>532</v>
      </c>
      <c r="R89">
        <f t="shared" ref="R89:R94" si="11">IF(COUNT(F67:L67)&gt;=2,LARGE(F67:L67,2),"0")</f>
        <v>527</v>
      </c>
      <c r="S89">
        <f t="shared" ref="S89:S94" si="12">IF(COUNT(F67:L67)&gt;=3,LARGE(F67:L67,3),"0")</f>
        <v>525</v>
      </c>
      <c r="T89">
        <f t="shared" ref="T89:T94" si="13">SUM(Q89:S89)+M67</f>
        <v>2114</v>
      </c>
    </row>
    <row r="90" spans="17:20" x14ac:dyDescent="0.35">
      <c r="Q90">
        <f t="shared" si="10"/>
        <v>534</v>
      </c>
      <c r="R90">
        <f t="shared" si="11"/>
        <v>528</v>
      </c>
      <c r="S90">
        <f t="shared" si="12"/>
        <v>520</v>
      </c>
      <c r="T90">
        <f t="shared" si="13"/>
        <v>1582</v>
      </c>
    </row>
    <row r="91" spans="17:20" x14ac:dyDescent="0.35">
      <c r="Q91">
        <f t="shared" si="10"/>
        <v>513</v>
      </c>
      <c r="R91">
        <f t="shared" si="11"/>
        <v>489</v>
      </c>
      <c r="S91" t="str">
        <f t="shared" si="12"/>
        <v>0</v>
      </c>
      <c r="T91">
        <f t="shared" si="13"/>
        <v>1520</v>
      </c>
    </row>
    <row r="92" spans="17:20" x14ac:dyDescent="0.35">
      <c r="Q92">
        <f t="shared" si="10"/>
        <v>488</v>
      </c>
      <c r="R92">
        <f t="shared" si="11"/>
        <v>487</v>
      </c>
      <c r="S92" t="str">
        <f t="shared" si="12"/>
        <v>0</v>
      </c>
      <c r="T92">
        <f t="shared" si="13"/>
        <v>1413</v>
      </c>
    </row>
    <row r="93" spans="17:20" x14ac:dyDescent="0.35">
      <c r="Q93">
        <f t="shared" si="10"/>
        <v>476</v>
      </c>
      <c r="R93">
        <f t="shared" si="11"/>
        <v>452</v>
      </c>
      <c r="S93" t="str">
        <f t="shared" si="12"/>
        <v>0</v>
      </c>
      <c r="T93">
        <f t="shared" si="13"/>
        <v>1406</v>
      </c>
    </row>
    <row r="94" spans="17:20" x14ac:dyDescent="0.35">
      <c r="Q94">
        <f t="shared" si="10"/>
        <v>542</v>
      </c>
      <c r="R94">
        <f t="shared" si="11"/>
        <v>533</v>
      </c>
      <c r="S94" t="str">
        <f t="shared" si="12"/>
        <v>0</v>
      </c>
      <c r="T94">
        <f t="shared" si="13"/>
        <v>1075</v>
      </c>
    </row>
    <row r="95" spans="17:20" x14ac:dyDescent="0.35">
      <c r="Q95" t="str">
        <f>IF(COUNT(#REF!,#REF!,#REF!,#REF!,#REF!)&gt;=1,LARGE(#REF!,1),"0")</f>
        <v>0</v>
      </c>
      <c r="R95" t="str">
        <f>IF(COUNT(#REF!)&gt;=2,LARGE(#REF!,2),"0")</f>
        <v>0</v>
      </c>
      <c r="S95" t="str">
        <f>IF(COUNT(#REF!)&gt;=3,LARGE(#REF!,3),"0")</f>
        <v>0</v>
      </c>
      <c r="T95" t="e">
        <f>SUM(Q95:S95)+#REF!</f>
        <v>#REF!</v>
      </c>
    </row>
    <row r="96" spans="17:20" x14ac:dyDescent="0.35">
      <c r="Q96" t="str">
        <f>IF(COUNT(#REF!,#REF!,#REF!,#REF!,#REF!)&gt;=1,LARGE(#REF!,1),"0")</f>
        <v>0</v>
      </c>
      <c r="R96" t="str">
        <f>IF(COUNT(#REF!)&gt;=2,LARGE(#REF!,2),"0")</f>
        <v>0</v>
      </c>
      <c r="S96" t="str">
        <f>IF(COUNT(#REF!)&gt;=3,LARGE(#REF!,3),"0")</f>
        <v>0</v>
      </c>
      <c r="T96" t="e">
        <f>SUM(Q96:S96)+#REF!</f>
        <v>#REF!</v>
      </c>
    </row>
    <row r="103" spans="17:20" x14ac:dyDescent="0.35">
      <c r="Q103">
        <f>IF(COUNT(F79,I79,J79,K79,L79)&gt;=1,LARGE(F79:L79,1),"0")</f>
        <v>487</v>
      </c>
      <c r="R103">
        <f>IF(COUNT(F79:L79)&gt;=2,LARGE(F79:L79,2),"0")</f>
        <v>396</v>
      </c>
      <c r="S103" t="str">
        <f>IF(COUNT(F79:L79)&gt;=3,LARGE(F79:L79,3),"0")</f>
        <v>0</v>
      </c>
      <c r="T103">
        <f>SUM(Q103:S103)+M79</f>
        <v>1349</v>
      </c>
    </row>
    <row r="104" spans="17:20" x14ac:dyDescent="0.35">
      <c r="Q104">
        <f>IF(COUNT(F80,I80,J80,K80,L80)&gt;=1,LARGE(F80:L80,1),"0")</f>
        <v>503</v>
      </c>
      <c r="R104">
        <f>IF(COUNT(F80:L80)&gt;=2,LARGE(F80:L80,2),"0")</f>
        <v>497</v>
      </c>
      <c r="S104" t="str">
        <f>IF(COUNT(F80:L80)&gt;=3,LARGE(F80:L80,3),"0")</f>
        <v>0</v>
      </c>
      <c r="T104">
        <f>SUM(Q104:S104)+M80</f>
        <v>1000</v>
      </c>
    </row>
  </sheetData>
  <sortState xmlns:xlrd2="http://schemas.microsoft.com/office/spreadsheetml/2017/richdata2" ref="C87:O94">
    <sortCondition descending="1" ref="O87:O94"/>
  </sortState>
  <mergeCells count="7">
    <mergeCell ref="B65:E65"/>
    <mergeCell ref="B75:E75"/>
    <mergeCell ref="B1:O4"/>
    <mergeCell ref="B5:E5"/>
    <mergeCell ref="B12:E12"/>
    <mergeCell ref="B46:E46"/>
    <mergeCell ref="B56:E56"/>
  </mergeCells>
  <conditionalFormatting sqref="F14:O44">
    <cfRule type="containsBlanks" dxfId="11" priority="6">
      <formula>LEN(TRIM(F14))=0</formula>
    </cfRule>
  </conditionalFormatting>
  <conditionalFormatting sqref="F48:O54">
    <cfRule type="containsBlanks" dxfId="10" priority="5">
      <formula>LEN(TRIM(F48))=0</formula>
    </cfRule>
  </conditionalFormatting>
  <conditionalFormatting sqref="F67:O72">
    <cfRule type="containsBlanks" dxfId="9" priority="3">
      <formula>LEN(TRIM(F67))=0</formula>
    </cfRule>
  </conditionalFormatting>
  <conditionalFormatting sqref="F77:O80">
    <cfRule type="containsBlanks" dxfId="8" priority="1">
      <formula>LEN(TRIM(F77))=0</formula>
    </cfRule>
  </conditionalFormatting>
  <conditionalFormatting sqref="F7:P10">
    <cfRule type="containsBlanks" dxfId="7" priority="7">
      <formula>LEN(TRIM(F7))=0</formula>
    </cfRule>
  </conditionalFormatting>
  <conditionalFormatting sqref="F58:P63">
    <cfRule type="containsBlanks" dxfId="6" priority="4">
      <formula>LEN(TRIM(F58))=0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F49C8-022F-4957-9FBF-1C96FFFEA8C7}">
  <dimension ref="A1:W107"/>
  <sheetViews>
    <sheetView showGridLines="0" showRowColHeaders="0" tabSelected="1" topLeftCell="A83" zoomScale="70" zoomScaleNormal="70" workbookViewId="0">
      <selection activeCell="L94" sqref="L94"/>
    </sheetView>
  </sheetViews>
  <sheetFormatPr baseColWidth="10" defaultRowHeight="18.5" x14ac:dyDescent="0.45"/>
  <cols>
    <col min="1" max="1" width="5.7265625" customWidth="1"/>
    <col min="2" max="2" width="8.1796875" customWidth="1"/>
    <col min="3" max="3" width="12.7265625" customWidth="1"/>
    <col min="4" max="4" width="31.453125" style="4" customWidth="1"/>
    <col min="5" max="5" width="11.26953125" customWidth="1"/>
    <col min="6" max="6" width="13.7265625" customWidth="1"/>
    <col min="7" max="8" width="10.7265625" customWidth="1"/>
    <col min="9" max="15" width="13.7265625" customWidth="1"/>
    <col min="16" max="16" width="13.7265625" style="30" customWidth="1"/>
    <col min="17" max="17" width="0.1796875" customWidth="1"/>
    <col min="18" max="18" width="6" bestFit="1" customWidth="1"/>
    <col min="19" max="19" width="14.7265625" customWidth="1"/>
    <col min="20" max="20" width="0.1796875" customWidth="1"/>
    <col min="21" max="21" width="12.81640625" customWidth="1"/>
    <col min="22" max="22" width="11.453125" customWidth="1"/>
  </cols>
  <sheetData>
    <row r="1" spans="2:23" ht="31.5" customHeight="1" x14ac:dyDescent="0.35">
      <c r="B1" s="67" t="s">
        <v>197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29"/>
      <c r="Q1" s="19"/>
      <c r="R1" s="19"/>
      <c r="S1" s="19"/>
      <c r="T1" s="19"/>
    </row>
    <row r="2" spans="2:23" ht="31.5" customHeight="1" x14ac:dyDescent="0.45"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</row>
    <row r="3" spans="2:23" ht="21" customHeight="1" x14ac:dyDescent="0.45"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</row>
    <row r="4" spans="2:23" x14ac:dyDescent="0.45">
      <c r="B4" s="66" t="s">
        <v>181</v>
      </c>
      <c r="C4" s="66"/>
      <c r="D4" s="66"/>
      <c r="E4" s="66"/>
      <c r="F4" s="5">
        <v>1</v>
      </c>
      <c r="G4" s="59"/>
      <c r="H4" s="60"/>
      <c r="I4" s="6">
        <v>2</v>
      </c>
      <c r="J4" s="6">
        <v>3</v>
      </c>
      <c r="K4" s="6">
        <v>4</v>
      </c>
      <c r="L4" s="6" t="s">
        <v>4</v>
      </c>
      <c r="M4" s="6">
        <v>5</v>
      </c>
      <c r="N4" s="47" t="s">
        <v>4</v>
      </c>
      <c r="O4" s="45" t="s">
        <v>190</v>
      </c>
      <c r="P4" s="49"/>
    </row>
    <row r="5" spans="2:23" x14ac:dyDescent="0.45">
      <c r="B5" s="5" t="s">
        <v>49</v>
      </c>
      <c r="C5" s="6" t="s">
        <v>93</v>
      </c>
      <c r="D5" s="6" t="s">
        <v>0</v>
      </c>
      <c r="E5" s="6" t="s">
        <v>91</v>
      </c>
      <c r="F5" s="24" t="s">
        <v>1</v>
      </c>
      <c r="G5" s="61" t="s">
        <v>188</v>
      </c>
      <c r="H5" s="61" t="s">
        <v>193</v>
      </c>
      <c r="I5" s="24" t="s">
        <v>13</v>
      </c>
      <c r="J5" s="24" t="s">
        <v>2</v>
      </c>
      <c r="K5" s="24" t="s">
        <v>194</v>
      </c>
      <c r="L5" s="24" t="s">
        <v>187</v>
      </c>
      <c r="M5" s="24" t="s">
        <v>3</v>
      </c>
      <c r="N5" s="48" t="s">
        <v>189</v>
      </c>
      <c r="O5" s="46" t="s">
        <v>191</v>
      </c>
      <c r="P5" s="50" t="s">
        <v>192</v>
      </c>
    </row>
    <row r="6" spans="2:23" x14ac:dyDescent="0.45">
      <c r="B6" s="21">
        <v>1</v>
      </c>
      <c r="C6" s="31">
        <v>9273</v>
      </c>
      <c r="D6" s="32" t="s">
        <v>100</v>
      </c>
      <c r="E6" s="31" t="s">
        <v>14</v>
      </c>
      <c r="F6" s="27">
        <v>620.70000000000005</v>
      </c>
      <c r="G6" s="27">
        <v>619.6</v>
      </c>
      <c r="H6" s="27">
        <v>625.9</v>
      </c>
      <c r="I6" s="25">
        <v>626.6</v>
      </c>
      <c r="J6" s="26"/>
      <c r="K6" s="33">
        <v>619.70000000000005</v>
      </c>
      <c r="L6" s="33"/>
      <c r="M6" s="26">
        <v>623.6</v>
      </c>
      <c r="N6" s="55">
        <v>627.20000000000005</v>
      </c>
      <c r="O6" s="26"/>
      <c r="P6" s="34" cm="1">
        <f t="array" ref="P6">(
   SUM(
      LARGE(
         CHOOSE({1;2;3;4;5;6;7;8;9},F6,G6,H6,I6,J6,K6,L6,M6,O6),
         _xlfn.SEQUENCE(MIN(3,COUNT(F6,G6,H6,I6,J6,K6,L6,M6,O6)))
      )
   )
   + N6
) / 4</f>
        <v>625.82500000000005</v>
      </c>
      <c r="V6" s="17"/>
    </row>
    <row r="7" spans="2:23" x14ac:dyDescent="0.45">
      <c r="B7" s="21">
        <f>+B6+1</f>
        <v>2</v>
      </c>
      <c r="C7" s="35">
        <v>9581</v>
      </c>
      <c r="D7" s="36" t="s">
        <v>105</v>
      </c>
      <c r="E7" s="35" t="s">
        <v>7</v>
      </c>
      <c r="F7" s="26">
        <v>607.6</v>
      </c>
      <c r="G7" s="26">
        <v>610.5</v>
      </c>
      <c r="H7" s="26"/>
      <c r="I7" s="25">
        <v>609.20000000000005</v>
      </c>
      <c r="J7" s="25"/>
      <c r="K7" s="25"/>
      <c r="L7" s="25">
        <v>621.79999999999995</v>
      </c>
      <c r="M7" s="25">
        <v>622.4</v>
      </c>
      <c r="N7" s="56">
        <v>607.79999999999995</v>
      </c>
      <c r="O7" s="26"/>
      <c r="P7" s="34" cm="1">
        <f t="array" ref="P7">(
   SUM(
      LARGE(
         CHOOSE({1;2;3;4;5;6;7;8;9},F7,G7,H7,I7,J7,K7,L7,M7,O7),
         _xlfn.SEQUENCE(MIN(3,COUNT(F7,G7,H7,I7,J7,K7,L7,M7,O7)))
      )
   )
   + N7
) / 4</f>
        <v>615.625</v>
      </c>
      <c r="V7" s="17"/>
    </row>
    <row r="8" spans="2:23" x14ac:dyDescent="0.45">
      <c r="B8" s="21">
        <f t="shared" ref="B8:B26" si="0">+B7+1</f>
        <v>3</v>
      </c>
      <c r="C8" s="31">
        <v>9472</v>
      </c>
      <c r="D8" s="32" t="s">
        <v>102</v>
      </c>
      <c r="E8" s="31" t="s">
        <v>73</v>
      </c>
      <c r="F8" s="27">
        <v>593.4</v>
      </c>
      <c r="G8" s="27">
        <v>598.1</v>
      </c>
      <c r="H8" s="27"/>
      <c r="I8" s="25">
        <v>598.4</v>
      </c>
      <c r="J8" s="25"/>
      <c r="K8" s="25">
        <v>613.1</v>
      </c>
      <c r="L8" s="25">
        <v>615.79999999999995</v>
      </c>
      <c r="M8" s="25"/>
      <c r="N8" s="56">
        <v>611.5</v>
      </c>
      <c r="O8" s="26"/>
      <c r="P8" s="34" cm="1">
        <f t="array" ref="P8">(
   SUM(
      LARGE(
         CHOOSE({1;2;3;4;5;6;7;8;9},F8,G8,H8,I8,J8,K8,L8,M8,O8),
         _xlfn.SEQUENCE(MIN(3,COUNT(F8,G8,H8,I8,J8,K8,L8,M8,O8)))
      )
   )
   + N8
) / 4</f>
        <v>609.70000000000005</v>
      </c>
      <c r="V8" s="17"/>
    </row>
    <row r="9" spans="2:23" x14ac:dyDescent="0.45">
      <c r="B9" s="21">
        <f t="shared" si="0"/>
        <v>4</v>
      </c>
      <c r="C9" s="31">
        <v>9618</v>
      </c>
      <c r="D9" s="32" t="s">
        <v>101</v>
      </c>
      <c r="E9" s="31" t="s">
        <v>16</v>
      </c>
      <c r="F9" s="27">
        <v>601</v>
      </c>
      <c r="G9" s="27">
        <v>607.1</v>
      </c>
      <c r="H9" s="27"/>
      <c r="I9" s="26">
        <v>602.20000000000005</v>
      </c>
      <c r="J9" s="25">
        <v>605.79999999999995</v>
      </c>
      <c r="K9" s="25"/>
      <c r="L9" s="25"/>
      <c r="M9" s="25"/>
      <c r="N9" s="56">
        <v>600.4</v>
      </c>
      <c r="O9" s="26"/>
      <c r="P9" s="34" cm="1">
        <f t="array" ref="P9">(
   SUM(
      LARGE(
         CHOOSE({1;2;3;4;5;6;7;8;9},F9,G9,H9,I9,J9,K9,L9,M9,O9),
         _xlfn.SEQUENCE(MIN(3,COUNT(F9,G9,H9,I9,J9,K9,L9,M9,O9)))
      )
   )
   + N9
) / 4</f>
        <v>603.875</v>
      </c>
      <c r="V9" s="17"/>
    </row>
    <row r="10" spans="2:23" x14ac:dyDescent="0.45">
      <c r="B10" s="21">
        <f t="shared" si="0"/>
        <v>5</v>
      </c>
      <c r="C10" s="35">
        <v>9702</v>
      </c>
      <c r="D10" s="36" t="s">
        <v>103</v>
      </c>
      <c r="E10" s="35" t="s">
        <v>11</v>
      </c>
      <c r="F10" s="26">
        <v>596</v>
      </c>
      <c r="G10" s="26">
        <v>593.6</v>
      </c>
      <c r="H10" s="26"/>
      <c r="I10" s="26">
        <v>594.5</v>
      </c>
      <c r="J10" s="25"/>
      <c r="K10" s="25">
        <v>597.5</v>
      </c>
      <c r="L10" s="25">
        <v>600.6</v>
      </c>
      <c r="M10" s="25">
        <v>597.79999999999995</v>
      </c>
      <c r="N10" s="56">
        <v>607.20000000000005</v>
      </c>
      <c r="O10" s="26"/>
      <c r="P10" s="34" cm="1">
        <f t="array" ref="P10">(
   SUM(
      LARGE(
         CHOOSE({1;2;3;4;5;6;7;8;9},F10,G10,H10,I10,J10,K10,L10,M10,O10),
         _xlfn.SEQUENCE(MIN(3,COUNT(F10,G10,H10,I10,J10,K10,L10,M10,O10)))
      )
   )
   + N10
) / 4</f>
        <v>600.77500000000009</v>
      </c>
      <c r="V10" s="17"/>
    </row>
    <row r="11" spans="2:23" x14ac:dyDescent="0.45">
      <c r="B11" s="21">
        <f t="shared" si="0"/>
        <v>6</v>
      </c>
      <c r="C11" s="31">
        <v>9671</v>
      </c>
      <c r="D11" s="32" t="s">
        <v>107</v>
      </c>
      <c r="E11" s="31" t="s">
        <v>5</v>
      </c>
      <c r="F11" s="27">
        <v>598.4</v>
      </c>
      <c r="G11" s="27">
        <v>598.5</v>
      </c>
      <c r="H11" s="27"/>
      <c r="I11" s="26">
        <v>595.20000000000005</v>
      </c>
      <c r="J11" s="25"/>
      <c r="K11" s="25"/>
      <c r="L11" s="25">
        <v>601.20000000000005</v>
      </c>
      <c r="M11" s="25"/>
      <c r="N11" s="56">
        <v>598.20000000000005</v>
      </c>
      <c r="O11" s="26"/>
      <c r="P11" s="34" cm="1">
        <f t="array" ref="P11">(
   SUM(
      LARGE(
         CHOOSE({1;2;3;4;5;6;7;8;9},F11,G11,H11,I11,J11,K11,L11,M11,O11),
         _xlfn.SEQUENCE(MIN(3,COUNT(F11,G11,H11,I11,J11,K11,L11,M11,O11)))
      )
   )
   + N11
) / 4</f>
        <v>599.07500000000005</v>
      </c>
      <c r="V11" s="17"/>
      <c r="W11" s="18"/>
    </row>
    <row r="12" spans="2:23" x14ac:dyDescent="0.45">
      <c r="B12" s="21">
        <f t="shared" si="0"/>
        <v>7</v>
      </c>
      <c r="C12" s="31">
        <v>9405</v>
      </c>
      <c r="D12" s="32" t="s">
        <v>104</v>
      </c>
      <c r="E12" s="31" t="s">
        <v>42</v>
      </c>
      <c r="F12" s="27">
        <v>573.20000000000005</v>
      </c>
      <c r="G12" s="27">
        <v>591.20000000000005</v>
      </c>
      <c r="H12" s="27"/>
      <c r="I12" s="26">
        <v>587.4</v>
      </c>
      <c r="J12" s="25">
        <v>592.5</v>
      </c>
      <c r="K12" s="25"/>
      <c r="L12" s="25">
        <v>599.1</v>
      </c>
      <c r="M12" s="25">
        <v>602</v>
      </c>
      <c r="N12" s="56">
        <v>593.1</v>
      </c>
      <c r="O12" s="26"/>
      <c r="P12" s="34" cm="1">
        <f t="array" ref="P12">(
   SUM(
      LARGE(
         CHOOSE({1;2;3;4;5;6;7;8;9},F12,G12,H12,I12,J12,K12,L12,M12,O12),
         _xlfn.SEQUENCE(MIN(3,COUNT(F12,G12,H12,I12,J12,K12,L12,M12,O12)))
      )
   )
   + N12
) / 4</f>
        <v>596.67499999999995</v>
      </c>
      <c r="V12" s="17"/>
    </row>
    <row r="13" spans="2:23" x14ac:dyDescent="0.45">
      <c r="B13" s="21">
        <f t="shared" si="0"/>
        <v>8</v>
      </c>
      <c r="C13" s="31">
        <v>9856</v>
      </c>
      <c r="D13" s="32" t="s">
        <v>115</v>
      </c>
      <c r="E13" s="31" t="s">
        <v>116</v>
      </c>
      <c r="F13" s="27">
        <v>578.79999999999995</v>
      </c>
      <c r="G13" s="27">
        <v>591</v>
      </c>
      <c r="H13" s="27"/>
      <c r="I13" s="27"/>
      <c r="J13" s="25"/>
      <c r="K13" s="25"/>
      <c r="L13" s="25">
        <v>592.1</v>
      </c>
      <c r="M13" s="25"/>
      <c r="N13" s="56">
        <v>579</v>
      </c>
      <c r="O13" s="26"/>
      <c r="P13" s="34" cm="1">
        <f t="array" ref="P13">(
   SUM(
      LARGE(
         CHOOSE({1;2;3;4;5;6;7;8;9},F13,G13,H13,I13,J13,K13,L13,M13,O13),
         _xlfn.SEQUENCE(MIN(3,COUNT(F13,G13,H13,I13,J13,K13,L13,M13,O13)))
      )
   )
   + N13
) / 4</f>
        <v>585.22499999999991</v>
      </c>
      <c r="V13" s="17"/>
    </row>
    <row r="14" spans="2:23" x14ac:dyDescent="0.45">
      <c r="B14" s="21">
        <f t="shared" si="0"/>
        <v>9</v>
      </c>
      <c r="C14" s="35">
        <v>10036</v>
      </c>
      <c r="D14" s="36" t="s">
        <v>111</v>
      </c>
      <c r="E14" s="31" t="s">
        <v>10</v>
      </c>
      <c r="F14" s="26">
        <v>542</v>
      </c>
      <c r="G14" s="26"/>
      <c r="H14" s="26"/>
      <c r="I14" s="26">
        <v>531.5</v>
      </c>
      <c r="J14" s="26">
        <v>537.20000000000005</v>
      </c>
      <c r="K14" s="26"/>
      <c r="L14" s="26">
        <v>559.79999999999995</v>
      </c>
      <c r="M14" s="25"/>
      <c r="N14" s="56">
        <v>556.20000000000005</v>
      </c>
      <c r="O14" s="26"/>
      <c r="P14" s="34" cm="1">
        <f t="array" ref="P14">(
   SUM(
      LARGE(
         CHOOSE({1;2;3;4;5;6;7;8;9},F14,G14,H14,I14,J14,K14,L14,M14,O14),
         _xlfn.SEQUENCE(MIN(3,COUNT(F14,G14,H14,I14,J14,K14,L14,M14,O14)))
      )
   )
   + N14
) / 4</f>
        <v>548.79999999999995</v>
      </c>
      <c r="V14" s="17"/>
    </row>
    <row r="15" spans="2:23" x14ac:dyDescent="0.45">
      <c r="B15" s="21">
        <f t="shared" si="0"/>
        <v>10</v>
      </c>
      <c r="C15" s="35">
        <v>10051</v>
      </c>
      <c r="D15" s="32" t="s">
        <v>112</v>
      </c>
      <c r="E15" s="31" t="s">
        <v>15</v>
      </c>
      <c r="F15" s="27">
        <v>514.5</v>
      </c>
      <c r="G15" s="27"/>
      <c r="H15" s="27"/>
      <c r="I15" s="27"/>
      <c r="J15" s="25">
        <v>557.20000000000005</v>
      </c>
      <c r="K15" s="26">
        <v>535.70000000000005</v>
      </c>
      <c r="L15" s="26">
        <v>539.1</v>
      </c>
      <c r="M15" s="25"/>
      <c r="N15" s="56">
        <v>529.5</v>
      </c>
      <c r="O15" s="26"/>
      <c r="P15" s="34" cm="1">
        <f t="array" ref="P15">(
   SUM(
      LARGE(
         CHOOSE({1;2;3;4;5;6;7;8;9},F15,G15,H15,I15,J15,K15,L15,M15,O15),
         _xlfn.SEQUENCE(MIN(3,COUNT(F15,G15,H15,I15,J15,K15,L15,M15,O15)))
      )
   )
   + N15
) / 4</f>
        <v>540.375</v>
      </c>
      <c r="V15" s="17"/>
    </row>
    <row r="16" spans="2:23" x14ac:dyDescent="0.45">
      <c r="B16" s="21">
        <f t="shared" si="0"/>
        <v>11</v>
      </c>
      <c r="C16" s="35">
        <v>9561</v>
      </c>
      <c r="D16" s="36" t="s">
        <v>106</v>
      </c>
      <c r="E16" s="35" t="s">
        <v>6</v>
      </c>
      <c r="F16" s="26">
        <v>597.9</v>
      </c>
      <c r="G16" s="26">
        <v>605</v>
      </c>
      <c r="H16" s="26"/>
      <c r="I16" s="26"/>
      <c r="J16" s="25">
        <v>615.5</v>
      </c>
      <c r="K16" s="25"/>
      <c r="L16" s="25"/>
      <c r="M16" s="25">
        <v>604.29999999999995</v>
      </c>
      <c r="N16" s="56"/>
      <c r="O16" s="26"/>
      <c r="P16" s="34" cm="1">
        <f t="array" ref="P16">(
   SUM(
      LARGE(
         CHOOSE({1;2;3;4;5;6;7;8;9},F16,G16,H16,I16,J16,K16,L16,M16,O16),
         _xlfn.SEQUENCE(MIN(3,COUNT(F16,G16,H16,I16,J16,K16,L16,M16,O16)))
      )
   )
   + N16
) / 4</f>
        <v>456.2</v>
      </c>
      <c r="V16" s="17"/>
    </row>
    <row r="17" spans="2:22" x14ac:dyDescent="0.45">
      <c r="B17" s="21">
        <f t="shared" si="0"/>
        <v>12</v>
      </c>
      <c r="C17" s="31">
        <v>9916</v>
      </c>
      <c r="D17" s="32" t="s">
        <v>114</v>
      </c>
      <c r="E17" s="31" t="s">
        <v>15</v>
      </c>
      <c r="F17" s="27"/>
      <c r="G17" s="27"/>
      <c r="H17" s="27"/>
      <c r="I17" s="27"/>
      <c r="J17" s="25">
        <v>600</v>
      </c>
      <c r="K17" s="25">
        <v>592.4</v>
      </c>
      <c r="L17" s="25">
        <v>607.1</v>
      </c>
      <c r="M17" s="25"/>
      <c r="N17" s="56"/>
      <c r="O17" s="26"/>
      <c r="P17" s="34" cm="1">
        <f t="array" ref="P17">(
   SUM(
      LARGE(
         CHOOSE({1;2;3;4;5;6;7;8;9},F17,G17,H17,I17,J17,K17,L17,M17,O17),
         _xlfn.SEQUENCE(MIN(3,COUNT(F17,G17,H17,I17,J17,K17,L17,M17,O17)))
      )
   )
   + N17
) / 4</f>
        <v>449.875</v>
      </c>
      <c r="V17" s="17"/>
    </row>
    <row r="18" spans="2:22" x14ac:dyDescent="0.45">
      <c r="B18" s="21">
        <f t="shared" si="0"/>
        <v>13</v>
      </c>
      <c r="C18" s="35">
        <v>9837</v>
      </c>
      <c r="D18" s="36" t="s">
        <v>108</v>
      </c>
      <c r="E18" s="31" t="s">
        <v>109</v>
      </c>
      <c r="F18" s="26">
        <v>568.1</v>
      </c>
      <c r="G18" s="26"/>
      <c r="H18" s="26"/>
      <c r="I18" s="26"/>
      <c r="J18" s="25">
        <v>592.79999999999995</v>
      </c>
      <c r="K18" s="26">
        <v>585.6</v>
      </c>
      <c r="L18" s="26">
        <v>580.9</v>
      </c>
      <c r="M18" s="25"/>
      <c r="N18" s="56"/>
      <c r="O18" s="26"/>
      <c r="P18" s="34" cm="1">
        <f t="array" ref="P18">(
   SUM(
      LARGE(
         CHOOSE({1;2;3;4;5;6;7;8;9},F18,G18,H18,I18,J18,K18,L18,M18,O18),
         _xlfn.SEQUENCE(MIN(3,COUNT(F18,G18,H18,I18,J18,K18,L18,M18,O18)))
      )
   )
   + N18
) / 4</f>
        <v>439.82500000000005</v>
      </c>
      <c r="V18" s="17"/>
    </row>
    <row r="19" spans="2:22" x14ac:dyDescent="0.45">
      <c r="B19" s="21">
        <f t="shared" si="0"/>
        <v>14</v>
      </c>
      <c r="C19" s="2">
        <v>9932</v>
      </c>
      <c r="D19" s="32" t="s">
        <v>117</v>
      </c>
      <c r="E19" s="31" t="s">
        <v>118</v>
      </c>
      <c r="F19" s="27">
        <v>581.20000000000005</v>
      </c>
      <c r="G19" s="27"/>
      <c r="H19" s="27"/>
      <c r="I19" s="27">
        <v>566.70000000000005</v>
      </c>
      <c r="J19" s="25"/>
      <c r="K19" s="26"/>
      <c r="L19" s="26"/>
      <c r="M19" s="25"/>
      <c r="N19" s="56">
        <v>593.5</v>
      </c>
      <c r="O19" s="26"/>
      <c r="P19" s="34" cm="1">
        <f t="array" ref="P19">(
   SUM(
      LARGE(
         CHOOSE({1;2;3;4;5;6;7;8;9},F19,G19,H19,I19,J19,K19,L19,M19,O19),
         _xlfn.SEQUENCE(MIN(3,COUNT(F19,G19,H19,I19,J19,K19,L19,M19,O19)))
      )
   )
   + N19
) / 4</f>
        <v>435.35</v>
      </c>
      <c r="V19" s="17"/>
    </row>
    <row r="20" spans="2:22" x14ac:dyDescent="0.45">
      <c r="B20" s="21">
        <f t="shared" si="0"/>
        <v>15</v>
      </c>
      <c r="C20" s="2">
        <v>9669</v>
      </c>
      <c r="D20" s="32" t="s">
        <v>119</v>
      </c>
      <c r="E20" s="31" t="s">
        <v>6</v>
      </c>
      <c r="F20" s="27"/>
      <c r="G20" s="27"/>
      <c r="H20" s="27"/>
      <c r="I20" s="27"/>
      <c r="J20" s="25">
        <v>566.20000000000005</v>
      </c>
      <c r="K20" s="26">
        <v>559.1</v>
      </c>
      <c r="L20" s="26">
        <v>576.5</v>
      </c>
      <c r="M20" s="25"/>
      <c r="N20" s="56"/>
      <c r="O20" s="26"/>
      <c r="P20" s="34" cm="1">
        <f t="array" ref="P20">(
   SUM(
      LARGE(
         CHOOSE({1;2;3;4;5;6;7;8;9},F20,G20,H20,I20,J20,K20,L20,M20,O20),
         _xlfn.SEQUENCE(MIN(3,COUNT(F20,G20,H20,I20,J20,K20,L20,M20,O20)))
      )
   )
   + N20
) / 4</f>
        <v>425.45000000000005</v>
      </c>
      <c r="V20" s="17"/>
    </row>
    <row r="21" spans="2:22" x14ac:dyDescent="0.45">
      <c r="B21" s="21">
        <f t="shared" si="0"/>
        <v>16</v>
      </c>
      <c r="C21" s="35">
        <v>9812</v>
      </c>
      <c r="D21" s="36" t="s">
        <v>110</v>
      </c>
      <c r="E21" s="31" t="s">
        <v>109</v>
      </c>
      <c r="F21" s="26">
        <v>558.79999999999995</v>
      </c>
      <c r="G21" s="26"/>
      <c r="H21" s="26"/>
      <c r="I21" s="26"/>
      <c r="J21" s="25">
        <v>558.1</v>
      </c>
      <c r="K21" s="26">
        <v>559.4</v>
      </c>
      <c r="L21" s="26">
        <v>547.9</v>
      </c>
      <c r="M21" s="25"/>
      <c r="N21" s="56"/>
      <c r="O21" s="26"/>
      <c r="P21" s="34" cm="1">
        <f t="array" ref="P21">(
   SUM(
      LARGE(
         CHOOSE({1;2;3;4;5;6;7;8;9},F21,G21,H21,I21,J21,K21,L21,M21,O21),
         _xlfn.SEQUENCE(MIN(3,COUNT(F21,G21,H21,I21,J21,K21,L21,M21,O21)))
      )
   )
   + N21
) / 4</f>
        <v>419.07499999999993</v>
      </c>
      <c r="V21" s="17"/>
    </row>
    <row r="22" spans="2:22" x14ac:dyDescent="0.45">
      <c r="B22" s="21">
        <f t="shared" si="0"/>
        <v>17</v>
      </c>
      <c r="C22" s="35">
        <v>9938</v>
      </c>
      <c r="D22" s="36" t="s">
        <v>113</v>
      </c>
      <c r="E22" s="35" t="s">
        <v>61</v>
      </c>
      <c r="F22" s="26">
        <v>445.5</v>
      </c>
      <c r="G22" s="26"/>
      <c r="H22" s="26"/>
      <c r="I22" s="26"/>
      <c r="J22" s="26">
        <v>548.20000000000005</v>
      </c>
      <c r="K22" s="26">
        <v>551.6</v>
      </c>
      <c r="L22" s="26"/>
      <c r="M22" s="25"/>
      <c r="N22" s="56"/>
      <c r="O22" s="26"/>
      <c r="P22" s="34" cm="1">
        <f t="array" ref="P22">(
   SUM(
      LARGE(
         CHOOSE({1;2;3;4;5;6;7;8;9},F22,G22,H22,I22,J22,K22,L22,M22,O22),
         _xlfn.SEQUENCE(MIN(3,COUNT(F22,G22,H22,I22,J22,K22,L22,M22,O22)))
      )
   )
   + N22
) / 4</f>
        <v>386.32500000000005</v>
      </c>
      <c r="V22" s="17"/>
    </row>
    <row r="23" spans="2:22" x14ac:dyDescent="0.45">
      <c r="B23" s="21">
        <f t="shared" si="0"/>
        <v>18</v>
      </c>
      <c r="C23" s="35">
        <v>9650</v>
      </c>
      <c r="D23" s="36" t="s">
        <v>122</v>
      </c>
      <c r="E23" s="31" t="s">
        <v>5</v>
      </c>
      <c r="F23" s="26">
        <v>543.29999999999995</v>
      </c>
      <c r="G23" s="26"/>
      <c r="H23" s="26"/>
      <c r="I23" s="26"/>
      <c r="J23" s="26"/>
      <c r="K23" s="26"/>
      <c r="L23" s="26"/>
      <c r="M23" s="25"/>
      <c r="N23" s="56">
        <v>555.29999999999995</v>
      </c>
      <c r="O23" s="26"/>
      <c r="P23" s="34" cm="1">
        <f t="array" ref="P23">(
   SUM(
      LARGE(
         CHOOSE({1;2;3;4;5;6;7;8;9},F23,G23,H23,I23,J23,K23,L23,M23,O23),
         _xlfn.SEQUENCE(MIN(3,COUNT(F23,G23,H23,I23,J23,K23,L23,M23,O23)))
      )
   )
   + N23
) / 4</f>
        <v>274.64999999999998</v>
      </c>
      <c r="V23" s="17"/>
    </row>
    <row r="24" spans="2:22" x14ac:dyDescent="0.45">
      <c r="B24" s="21">
        <f t="shared" si="0"/>
        <v>19</v>
      </c>
      <c r="C24" s="35">
        <v>9804</v>
      </c>
      <c r="D24" s="36" t="s">
        <v>120</v>
      </c>
      <c r="E24" s="31" t="s">
        <v>9</v>
      </c>
      <c r="F24" s="26">
        <v>534.79999999999995</v>
      </c>
      <c r="G24" s="26"/>
      <c r="H24" s="26"/>
      <c r="I24" s="26">
        <v>559.5</v>
      </c>
      <c r="J24" s="26"/>
      <c r="K24" s="26"/>
      <c r="L24" s="26"/>
      <c r="M24" s="25"/>
      <c r="N24" s="56"/>
      <c r="O24" s="26"/>
      <c r="P24" s="34" cm="1">
        <f t="array" ref="P24">(
   SUM(
      LARGE(
         CHOOSE({1;2;3;4;5;6;7;8;9},F24,G24,H24,I24,J24,K24,L24,M24,O24),
         _xlfn.SEQUENCE(MIN(3,COUNT(F24,G24,H24,I24,J24,K24,L24,M24,O24)))
      )
   )
   + N24
) / 4</f>
        <v>273.57499999999999</v>
      </c>
      <c r="V24" s="17"/>
    </row>
    <row r="25" spans="2:22" x14ac:dyDescent="0.45">
      <c r="B25" s="21">
        <f t="shared" si="0"/>
        <v>20</v>
      </c>
      <c r="C25" s="2">
        <v>9428</v>
      </c>
      <c r="D25" s="32" t="s">
        <v>121</v>
      </c>
      <c r="E25" s="31" t="s">
        <v>15</v>
      </c>
      <c r="F25" s="27"/>
      <c r="G25" s="27"/>
      <c r="H25" s="27"/>
      <c r="I25" s="27"/>
      <c r="J25" s="25"/>
      <c r="K25" s="26">
        <v>591.9</v>
      </c>
      <c r="L25" s="26"/>
      <c r="M25" s="25"/>
      <c r="N25" s="56"/>
      <c r="O25" s="26"/>
      <c r="P25" s="34" cm="1">
        <f t="array" ref="P25">(
   SUM(
      LARGE(
         CHOOSE({1;2;3;4;5;6;7;8;9},F25,G25,H25,I25,J25,K25,L25,M25,O25),
         _xlfn.SEQUENCE(MIN(3,COUNT(F25,G25,H25,I25,J25,K25,L25,M25,O25)))
      )
   )
   + N25
) / 4</f>
        <v>147.97499999999999</v>
      </c>
      <c r="V25" s="17"/>
    </row>
    <row r="26" spans="2:22" x14ac:dyDescent="0.45">
      <c r="B26" s="21">
        <f t="shared" si="0"/>
        <v>21</v>
      </c>
      <c r="C26" s="35">
        <v>10038</v>
      </c>
      <c r="D26" s="36" t="s">
        <v>123</v>
      </c>
      <c r="E26" s="31" t="s">
        <v>10</v>
      </c>
      <c r="F26" s="26">
        <v>537.79999999999995</v>
      </c>
      <c r="G26" s="26"/>
      <c r="H26" s="26"/>
      <c r="I26" s="26"/>
      <c r="J26" s="26"/>
      <c r="K26" s="26"/>
      <c r="L26" s="26"/>
      <c r="M26" s="25"/>
      <c r="N26" s="56"/>
      <c r="O26" s="26"/>
      <c r="P26" s="34" cm="1">
        <f t="array" ref="P26">(
   SUM(
      LARGE(
         CHOOSE({1;2;3;4;5;6;7;8;9},F26,G26,H26,I26,J26,K26,L26,M26,O26),
         _xlfn.SEQUENCE(MIN(3,COUNT(F26,G26,H26,I26,J26,K26,L26,M26,O26)))
      )
   )
   + N26
) / 4</f>
        <v>134.44999999999999</v>
      </c>
      <c r="V26" s="17"/>
    </row>
    <row r="27" spans="2:22" ht="15.75" customHeight="1" x14ac:dyDescent="0.45">
      <c r="C27" s="4"/>
      <c r="D27"/>
      <c r="E27" s="37"/>
      <c r="F27" s="28"/>
      <c r="G27" s="28"/>
      <c r="H27" s="28"/>
      <c r="I27" s="28"/>
      <c r="J27" s="38"/>
      <c r="K27" s="38"/>
      <c r="L27" s="38"/>
      <c r="M27" s="38"/>
      <c r="N27" s="38"/>
      <c r="U27" s="17"/>
    </row>
    <row r="28" spans="2:22" x14ac:dyDescent="0.45">
      <c r="B28" s="66" t="s">
        <v>182</v>
      </c>
      <c r="C28" s="66"/>
      <c r="D28" s="66"/>
      <c r="E28" s="66"/>
      <c r="F28" s="5">
        <v>1</v>
      </c>
      <c r="G28" s="59"/>
      <c r="H28" s="60"/>
      <c r="I28" s="6">
        <v>2</v>
      </c>
      <c r="J28" s="6">
        <v>3</v>
      </c>
      <c r="K28" s="6">
        <v>4</v>
      </c>
      <c r="L28" s="6">
        <v>5</v>
      </c>
      <c r="M28" s="47" t="s">
        <v>4</v>
      </c>
      <c r="N28" s="45" t="s">
        <v>190</v>
      </c>
      <c r="O28" s="49"/>
      <c r="U28" s="17"/>
    </row>
    <row r="29" spans="2:22" x14ac:dyDescent="0.45">
      <c r="B29" s="5" t="s">
        <v>49</v>
      </c>
      <c r="C29" s="6" t="s">
        <v>93</v>
      </c>
      <c r="D29" s="6" t="s">
        <v>0</v>
      </c>
      <c r="E29" s="6" t="s">
        <v>91</v>
      </c>
      <c r="F29" s="24" t="s">
        <v>1</v>
      </c>
      <c r="G29" s="61" t="s">
        <v>188</v>
      </c>
      <c r="H29" s="61" t="s">
        <v>193</v>
      </c>
      <c r="I29" s="24" t="s">
        <v>13</v>
      </c>
      <c r="J29" s="24" t="s">
        <v>2</v>
      </c>
      <c r="K29" s="24" t="s">
        <v>194</v>
      </c>
      <c r="L29" s="24" t="s">
        <v>3</v>
      </c>
      <c r="M29" s="48" t="s">
        <v>189</v>
      </c>
      <c r="N29" s="46" t="s">
        <v>191</v>
      </c>
      <c r="O29" s="50" t="s">
        <v>192</v>
      </c>
      <c r="U29" s="17"/>
    </row>
    <row r="30" spans="2:22" x14ac:dyDescent="0.45">
      <c r="B30" s="21">
        <v>1</v>
      </c>
      <c r="C30" s="35">
        <v>9078</v>
      </c>
      <c r="D30" s="36" t="s">
        <v>124</v>
      </c>
      <c r="E30" s="31" t="s">
        <v>85</v>
      </c>
      <c r="F30" s="26">
        <v>625.9</v>
      </c>
      <c r="G30" s="26">
        <v>626.5</v>
      </c>
      <c r="H30" s="26">
        <v>631.4</v>
      </c>
      <c r="I30" s="26">
        <v>627.1</v>
      </c>
      <c r="J30" s="25">
        <v>629.1</v>
      </c>
      <c r="K30" s="39">
        <v>630.5</v>
      </c>
      <c r="L30" s="25">
        <v>628.70000000000005</v>
      </c>
      <c r="M30" s="57">
        <v>630.9</v>
      </c>
      <c r="N30" s="40"/>
      <c r="O30" s="34" cm="1">
        <f t="array" ref="O30">(
   SUM(
      LARGE(
         CHOOSE({1;2;3;4;5;6;7;8},E30,F30,G30,H30,I30,J30,K30,L30,N30),
         _xlfn.SEQUENCE(MIN(3,COUNT(E30,F30,G30,H30,I30,J30,K30,L30,N30)))
      )
   )
   + M30
) / 4</f>
        <v>630.47500000000002</v>
      </c>
      <c r="U30" s="17"/>
    </row>
    <row r="31" spans="2:22" x14ac:dyDescent="0.45">
      <c r="B31" s="21">
        <f>+B30+1</f>
        <v>2</v>
      </c>
      <c r="C31" s="35">
        <v>8891</v>
      </c>
      <c r="D31" s="36" t="s">
        <v>125</v>
      </c>
      <c r="E31" s="31" t="s">
        <v>7</v>
      </c>
      <c r="F31" s="26">
        <v>625.70000000000005</v>
      </c>
      <c r="G31" s="26">
        <v>628</v>
      </c>
      <c r="H31" s="26">
        <v>625.1</v>
      </c>
      <c r="I31" s="26">
        <v>626.20000000000005</v>
      </c>
      <c r="J31" s="25"/>
      <c r="K31" s="41">
        <v>626.9</v>
      </c>
      <c r="L31" s="25">
        <v>627.5</v>
      </c>
      <c r="M31" s="56">
        <v>624.29999999999995</v>
      </c>
      <c r="N31" s="25"/>
      <c r="O31" s="34" cm="1">
        <f t="array" ref="O31">(
   SUM(
      LARGE(
         CHOOSE({1;2;3;4;5;6;7;8},E31,F31,G31,H31,I31,J31,K31,L31,N31),
         _xlfn.SEQUENCE(MIN(3,COUNT(E31,F31,G31,H31,I31,J31,K31,L31,N31)))
      )
   )
   + M31
) / 4</f>
        <v>626.67499999999995</v>
      </c>
      <c r="U31" s="17"/>
    </row>
    <row r="32" spans="2:22" x14ac:dyDescent="0.45">
      <c r="B32" s="21">
        <f t="shared" ref="B32:B43" si="1">+B31+1</f>
        <v>3</v>
      </c>
      <c r="C32" s="35">
        <v>8117</v>
      </c>
      <c r="D32" s="36" t="s">
        <v>126</v>
      </c>
      <c r="E32" s="31" t="s">
        <v>5</v>
      </c>
      <c r="F32" s="26">
        <v>621.70000000000005</v>
      </c>
      <c r="G32" s="26">
        <v>624.79999999999995</v>
      </c>
      <c r="H32" s="26">
        <v>620.4</v>
      </c>
      <c r="I32" s="26">
        <v>623.6</v>
      </c>
      <c r="J32" s="25"/>
      <c r="K32" s="39">
        <v>622.6</v>
      </c>
      <c r="L32" s="25">
        <v>613.1</v>
      </c>
      <c r="M32" s="56">
        <v>621.20000000000005</v>
      </c>
      <c r="N32" s="25"/>
      <c r="O32" s="34" cm="1">
        <f t="array" ref="O32">(
   SUM(
      LARGE(
         CHOOSE({1;2;3;4;5;6;7;8},E32,F32,G32,H32,I32,J32,K32,L32,N32),
         _xlfn.SEQUENCE(MIN(3,COUNT(E32,F32,G32,H32,I32,J32,K32,L32,N32)))
      )
   )
   + M32
) / 4</f>
        <v>623.04999999999995</v>
      </c>
      <c r="U32" s="17"/>
    </row>
    <row r="33" spans="2:21" x14ac:dyDescent="0.45">
      <c r="B33" s="21">
        <f t="shared" si="1"/>
        <v>4</v>
      </c>
      <c r="C33" s="35">
        <v>8691</v>
      </c>
      <c r="D33" s="36" t="s">
        <v>128</v>
      </c>
      <c r="E33" s="31" t="s">
        <v>12</v>
      </c>
      <c r="F33" s="26">
        <v>610.4</v>
      </c>
      <c r="G33" s="26">
        <v>619.9</v>
      </c>
      <c r="H33" s="26">
        <v>619.79999999999995</v>
      </c>
      <c r="I33" s="26">
        <v>621</v>
      </c>
      <c r="J33" s="25"/>
      <c r="K33" s="25"/>
      <c r="L33" s="25">
        <v>616.70000000000005</v>
      </c>
      <c r="M33" s="56">
        <v>625.5</v>
      </c>
      <c r="N33" s="25"/>
      <c r="O33" s="34" cm="1">
        <f t="array" ref="O33">(
   SUM(
      LARGE(
         CHOOSE({1;2;3;4;5;6;7;8},E33,F33,G33,H33,I33,J33,K33,L33,N33),
         _xlfn.SEQUENCE(MIN(3,COUNT(E33,F33,G33,H33,I33,J33,K33,L33,N33)))
      )
   )
   + M33
) / 4</f>
        <v>621.54999999999995</v>
      </c>
      <c r="U33" s="17"/>
    </row>
    <row r="34" spans="2:21" x14ac:dyDescent="0.45">
      <c r="B34" s="21">
        <f t="shared" si="1"/>
        <v>5</v>
      </c>
      <c r="C34" s="35">
        <v>9622</v>
      </c>
      <c r="D34" s="36" t="s">
        <v>127</v>
      </c>
      <c r="E34" s="35" t="s">
        <v>40</v>
      </c>
      <c r="F34" s="26">
        <v>600.29999999999995</v>
      </c>
      <c r="G34" s="26">
        <v>608.29999999999995</v>
      </c>
      <c r="H34" s="26"/>
      <c r="I34" s="26">
        <v>609.4</v>
      </c>
      <c r="J34" s="25"/>
      <c r="K34" s="25">
        <v>609.20000000000005</v>
      </c>
      <c r="L34" s="25"/>
      <c r="M34" s="56">
        <v>620.20000000000005</v>
      </c>
      <c r="N34" s="25"/>
      <c r="O34" s="34" cm="1">
        <f t="array" ref="O34">(
   SUM(
      LARGE(
         CHOOSE({1;2;3;4;5;6;7;8},E34,F34,G34,H34,I34,J34,K34,L34,N34),
         _xlfn.SEQUENCE(MIN(3,COUNT(E34,F34,G34,H34,I34,J34,K34,L34,N34)))
      )
   )
   + M34
) / 4</f>
        <v>611.77499999999998</v>
      </c>
      <c r="U34" s="17"/>
    </row>
    <row r="35" spans="2:21" x14ac:dyDescent="0.45">
      <c r="B35" s="21">
        <f t="shared" si="1"/>
        <v>6</v>
      </c>
      <c r="C35" s="35">
        <v>8717</v>
      </c>
      <c r="D35" s="36" t="s">
        <v>129</v>
      </c>
      <c r="E35" s="31" t="s">
        <v>5</v>
      </c>
      <c r="F35" s="26">
        <v>602.4</v>
      </c>
      <c r="G35" s="26"/>
      <c r="H35" s="26"/>
      <c r="I35" s="26">
        <v>610.9</v>
      </c>
      <c r="J35" s="25"/>
      <c r="K35" s="25">
        <v>611.70000000000005</v>
      </c>
      <c r="L35" s="25">
        <v>607</v>
      </c>
      <c r="M35" s="56">
        <v>614.20000000000005</v>
      </c>
      <c r="N35" s="25"/>
      <c r="O35" s="34" cm="1">
        <f t="array" ref="O35">(
   SUM(
      LARGE(
         CHOOSE({1;2;3;4;5;6;7;8},E35,F35,G35,H35,I35,J35,K35,L35,N35),
         _xlfn.SEQUENCE(MIN(3,COUNT(E35,F35,G35,H35,I35,J35,K35,L35,N35)))
      )
   )
   + M35
) / 4</f>
        <v>610.95000000000005</v>
      </c>
      <c r="U35" s="17"/>
    </row>
    <row r="36" spans="2:21" x14ac:dyDescent="0.45">
      <c r="B36" s="21">
        <f t="shared" si="1"/>
        <v>7</v>
      </c>
      <c r="C36" s="31">
        <v>6572</v>
      </c>
      <c r="D36" s="32" t="s">
        <v>130</v>
      </c>
      <c r="E36" s="31" t="s">
        <v>11</v>
      </c>
      <c r="F36" s="27">
        <v>605.1</v>
      </c>
      <c r="G36" s="27"/>
      <c r="H36" s="27"/>
      <c r="I36" s="26">
        <v>605.6</v>
      </c>
      <c r="J36" s="25"/>
      <c r="K36" s="25">
        <v>609.70000000000005</v>
      </c>
      <c r="L36" s="25"/>
      <c r="M36" s="56">
        <v>606</v>
      </c>
      <c r="N36" s="25"/>
      <c r="O36" s="34" cm="1">
        <f t="array" ref="O36">(
   SUM(
      LARGE(
         CHOOSE({1;2;3;4;5;6;7;8},E36,F36,G36,H36,I36,J36,K36,L36,N36),
         _xlfn.SEQUENCE(MIN(3,COUNT(E36,F36,G36,H36,I36,J36,K36,L36,N36)))
      )
   )
   + M36
) / 4</f>
        <v>606.6</v>
      </c>
      <c r="U36" s="17"/>
    </row>
    <row r="37" spans="2:21" x14ac:dyDescent="0.45">
      <c r="B37" s="21">
        <f t="shared" si="1"/>
        <v>8</v>
      </c>
      <c r="C37" s="35">
        <v>4144</v>
      </c>
      <c r="D37" s="36" t="s">
        <v>135</v>
      </c>
      <c r="E37" s="35" t="s">
        <v>95</v>
      </c>
      <c r="F37" s="26">
        <v>610</v>
      </c>
      <c r="G37" s="26"/>
      <c r="H37" s="26"/>
      <c r="I37" s="26">
        <v>606.70000000000005</v>
      </c>
      <c r="J37" s="25"/>
      <c r="K37" s="25"/>
      <c r="L37" s="25">
        <v>605</v>
      </c>
      <c r="M37" s="56">
        <v>599.5</v>
      </c>
      <c r="N37" s="25"/>
      <c r="O37" s="34" cm="1">
        <f t="array" ref="O37">(
   SUM(
      LARGE(
         CHOOSE({1;2;3;4;5;6;7;8},E37,F37,G37,H37,I37,J37,K37,L37,N37),
         _xlfn.SEQUENCE(MIN(3,COUNT(E37,F37,G37,H37,I37,J37,K37,L37,N37)))
      )
   )
   + M37
) / 4</f>
        <v>605.29999999999995</v>
      </c>
      <c r="U37" s="17"/>
    </row>
    <row r="38" spans="2:21" x14ac:dyDescent="0.45">
      <c r="B38" s="21">
        <f>+B37+1</f>
        <v>9</v>
      </c>
      <c r="C38" s="35">
        <v>6966</v>
      </c>
      <c r="D38" s="36" t="s">
        <v>175</v>
      </c>
      <c r="E38" s="31" t="s">
        <v>61</v>
      </c>
      <c r="F38" s="26">
        <v>591.29999999999995</v>
      </c>
      <c r="G38" s="26">
        <v>600.29999999999995</v>
      </c>
      <c r="H38" s="26"/>
      <c r="I38" s="26">
        <v>599.4</v>
      </c>
      <c r="J38" s="25">
        <v>594.79999999999995</v>
      </c>
      <c r="K38" s="25">
        <v>605.20000000000005</v>
      </c>
      <c r="L38" s="25">
        <v>595.70000000000005</v>
      </c>
      <c r="M38" s="56">
        <v>603.9</v>
      </c>
      <c r="N38" s="25"/>
      <c r="O38" s="34" cm="1">
        <f t="array" ref="O38">(
   SUM(
      LARGE(
         CHOOSE({1;2;3;4;5;6;7;8},E38,F38,G38,H38,I38,J38,K38,L38,N38),
         _xlfn.SEQUENCE(MIN(3,COUNT(E38,F38,G38,H38,I38,J38,K38,L38,N38)))
      )
   )
   + M38
) / 4</f>
        <v>602.20000000000005</v>
      </c>
      <c r="U38" s="17"/>
    </row>
    <row r="39" spans="2:21" x14ac:dyDescent="0.45">
      <c r="B39" s="21">
        <f t="shared" si="1"/>
        <v>10</v>
      </c>
      <c r="C39" s="31">
        <v>8970</v>
      </c>
      <c r="D39" s="32" t="s">
        <v>136</v>
      </c>
      <c r="E39" s="31" t="s">
        <v>6</v>
      </c>
      <c r="F39" s="26">
        <v>595.70000000000005</v>
      </c>
      <c r="G39" s="26"/>
      <c r="H39" s="26"/>
      <c r="I39" s="26"/>
      <c r="J39" s="25"/>
      <c r="K39" s="25">
        <v>596.29999999999995</v>
      </c>
      <c r="L39" s="25">
        <v>589.79999999999995</v>
      </c>
      <c r="M39" s="56">
        <v>599.79999999999995</v>
      </c>
      <c r="N39" s="25"/>
      <c r="O39" s="34" cm="1">
        <f t="array" ref="O39">(
   SUM(
      LARGE(
         CHOOSE({1;2;3;4;5;6;7;8},E39,F39,G39,H39,I39,J39,K39,L39,N39),
         _xlfn.SEQUENCE(MIN(3,COUNT(E39,F39,G39,H39,I39,J39,K39,L39,N39)))
      )
   )
   + M39
) / 4</f>
        <v>595.4</v>
      </c>
      <c r="U39" s="17"/>
    </row>
    <row r="40" spans="2:21" x14ac:dyDescent="0.45">
      <c r="B40" s="21">
        <f t="shared" si="1"/>
        <v>11</v>
      </c>
      <c r="C40" s="35">
        <v>9455</v>
      </c>
      <c r="D40" s="36" t="s">
        <v>131</v>
      </c>
      <c r="E40" s="31" t="s">
        <v>16</v>
      </c>
      <c r="F40" s="26">
        <v>596</v>
      </c>
      <c r="G40" s="26"/>
      <c r="H40" s="26"/>
      <c r="I40" s="26">
        <v>602.29999999999995</v>
      </c>
      <c r="J40" s="25">
        <v>599.79999999999995</v>
      </c>
      <c r="K40" s="25"/>
      <c r="L40" s="25"/>
      <c r="M40" s="56">
        <v>583.4</v>
      </c>
      <c r="N40" s="25"/>
      <c r="O40" s="34" cm="1">
        <f t="array" ref="O40">(
   SUM(
      LARGE(
         CHOOSE({1;2;3;4;5;6;7;8},E40,F40,G40,H40,I40,J40,K40,L40,N40),
         _xlfn.SEQUENCE(MIN(3,COUNT(E40,F40,G40,H40,I40,J40,K40,L40,N40)))
      )
   )
   + M40
) / 4</f>
        <v>595.375</v>
      </c>
      <c r="U40" s="17"/>
    </row>
    <row r="41" spans="2:21" x14ac:dyDescent="0.45">
      <c r="B41" s="21">
        <f t="shared" si="1"/>
        <v>12</v>
      </c>
      <c r="C41" s="35">
        <v>9919</v>
      </c>
      <c r="D41" s="36" t="s">
        <v>132</v>
      </c>
      <c r="E41" s="31" t="s">
        <v>16</v>
      </c>
      <c r="F41" s="26">
        <v>593.1</v>
      </c>
      <c r="G41" s="26"/>
      <c r="H41" s="26"/>
      <c r="I41" s="26">
        <v>598.79999999999995</v>
      </c>
      <c r="J41" s="25">
        <v>596</v>
      </c>
      <c r="K41" s="25"/>
      <c r="L41" s="25"/>
      <c r="M41" s="56">
        <v>585.9</v>
      </c>
      <c r="N41" s="25"/>
      <c r="O41" s="34" cm="1">
        <f t="array" ref="O41">(
   SUM(
      LARGE(
         CHOOSE({1;2;3;4;5;6;7;8},E41,F41,G41,H41,I41,J41,K41,L41,N41),
         _xlfn.SEQUENCE(MIN(3,COUNT(E41,F41,G41,H41,I41,J41,K41,L41,N41)))
      )
   )
   + M41
) / 4</f>
        <v>593.45000000000005</v>
      </c>
      <c r="U41" s="17"/>
    </row>
    <row r="42" spans="2:21" x14ac:dyDescent="0.45">
      <c r="B42" s="21">
        <f t="shared" si="1"/>
        <v>13</v>
      </c>
      <c r="C42" s="35">
        <v>8107</v>
      </c>
      <c r="D42" s="36" t="s">
        <v>134</v>
      </c>
      <c r="E42" s="35" t="s">
        <v>5</v>
      </c>
      <c r="F42" s="26">
        <v>609.9</v>
      </c>
      <c r="G42" s="26">
        <v>610.5</v>
      </c>
      <c r="H42" s="26"/>
      <c r="I42" s="26"/>
      <c r="J42" s="25"/>
      <c r="K42" s="25"/>
      <c r="L42" s="25"/>
      <c r="M42" s="56">
        <v>618.29999999999995</v>
      </c>
      <c r="N42" s="25"/>
      <c r="O42" s="34" cm="1">
        <f t="array" ref="O42">(
   SUM(
      LARGE(
         CHOOSE({1;2;3;4;5;6;7;8},E42,F42,G42,H42,I42,J42,K42,L42,N42),
         _xlfn.SEQUENCE(MIN(3,COUNT(E42,F42,G42,H42,I42,J42,K42,L42,N42)))
      )
   )
   + M42
) / 4</f>
        <v>459.67500000000001</v>
      </c>
      <c r="U42" s="17"/>
    </row>
    <row r="43" spans="2:21" x14ac:dyDescent="0.45">
      <c r="B43" s="21">
        <f t="shared" si="1"/>
        <v>14</v>
      </c>
      <c r="C43" s="35">
        <v>4154</v>
      </c>
      <c r="D43" s="36" t="s">
        <v>133</v>
      </c>
      <c r="E43" s="31" t="s">
        <v>15</v>
      </c>
      <c r="F43" s="26">
        <v>589.1</v>
      </c>
      <c r="G43" s="26"/>
      <c r="H43" s="26"/>
      <c r="I43" s="26"/>
      <c r="J43" s="25">
        <v>591.70000000000005</v>
      </c>
      <c r="K43" s="25">
        <v>588.4</v>
      </c>
      <c r="L43" s="25"/>
      <c r="M43" s="56"/>
      <c r="N43" s="25"/>
      <c r="O43" s="34" cm="1">
        <f t="array" ref="O43">(
   SUM(
      LARGE(
         CHOOSE({1;2;3;4;5;6;7;8},E43,F43,G43,H43,I43,J43,K43,L43,N43),
         _xlfn.SEQUENCE(MIN(3,COUNT(E43,F43,G43,H43,I43,J43,K43,L43,N43)))
      )
   )
   + M43
) / 4</f>
        <v>442.30000000000007</v>
      </c>
      <c r="U43" s="17"/>
    </row>
    <row r="44" spans="2:21" x14ac:dyDescent="0.45">
      <c r="C44" s="4"/>
      <c r="D44"/>
      <c r="E44" s="37"/>
      <c r="F44" s="28"/>
      <c r="G44" s="28"/>
      <c r="H44" s="28"/>
      <c r="I44" s="28"/>
      <c r="J44" s="38"/>
      <c r="K44" s="38"/>
      <c r="L44" s="38"/>
      <c r="M44" s="38"/>
      <c r="N44" s="38"/>
      <c r="U44" s="17"/>
    </row>
    <row r="45" spans="2:21" x14ac:dyDescent="0.45">
      <c r="B45" s="66" t="s">
        <v>185</v>
      </c>
      <c r="C45" s="66"/>
      <c r="D45" s="66"/>
      <c r="E45" s="66"/>
      <c r="F45" s="5">
        <v>1</v>
      </c>
      <c r="G45" s="59"/>
      <c r="H45" s="60"/>
      <c r="I45" s="6">
        <v>2</v>
      </c>
      <c r="J45" s="6">
        <v>3</v>
      </c>
      <c r="K45" s="6">
        <v>4</v>
      </c>
      <c r="L45" s="6">
        <v>5</v>
      </c>
      <c r="M45" s="47" t="s">
        <v>4</v>
      </c>
      <c r="N45" s="45" t="s">
        <v>190</v>
      </c>
      <c r="O45" s="49"/>
      <c r="U45" s="17"/>
    </row>
    <row r="46" spans="2:21" x14ac:dyDescent="0.45">
      <c r="B46" s="5" t="s">
        <v>49</v>
      </c>
      <c r="C46" s="6" t="s">
        <v>93</v>
      </c>
      <c r="D46" s="6" t="s">
        <v>0</v>
      </c>
      <c r="E46" s="6" t="s">
        <v>91</v>
      </c>
      <c r="F46" s="24" t="s">
        <v>1</v>
      </c>
      <c r="G46" s="61" t="s">
        <v>188</v>
      </c>
      <c r="H46" s="61" t="s">
        <v>193</v>
      </c>
      <c r="I46" s="24" t="s">
        <v>13</v>
      </c>
      <c r="J46" s="24" t="s">
        <v>2</v>
      </c>
      <c r="K46" s="24" t="s">
        <v>194</v>
      </c>
      <c r="L46" s="24" t="s">
        <v>3</v>
      </c>
      <c r="M46" s="48" t="s">
        <v>189</v>
      </c>
      <c r="N46" s="46" t="s">
        <v>191</v>
      </c>
      <c r="O46" s="50" t="s">
        <v>192</v>
      </c>
      <c r="U46" s="17"/>
    </row>
    <row r="47" spans="2:21" x14ac:dyDescent="0.45">
      <c r="B47" s="20">
        <v>1</v>
      </c>
      <c r="C47" s="35">
        <v>1012</v>
      </c>
      <c r="D47" s="36" t="s">
        <v>177</v>
      </c>
      <c r="E47" s="31" t="s">
        <v>146</v>
      </c>
      <c r="F47" s="26">
        <v>546.20000000000005</v>
      </c>
      <c r="G47" s="26"/>
      <c r="H47" s="26"/>
      <c r="I47" s="26">
        <v>544.5</v>
      </c>
      <c r="J47" s="26"/>
      <c r="K47" s="26"/>
      <c r="L47" s="26">
        <v>558.4</v>
      </c>
      <c r="M47" s="55">
        <v>552.6</v>
      </c>
      <c r="N47" s="26"/>
      <c r="O47" s="34" cm="1">
        <f t="array" ref="O47">(
   SUM(
      LARGE(
         CHOOSE({1;2;3;4;5;6;7;8},E47,F47,G47,H47,I47,J47,K47,L47,N47),
         _xlfn.SEQUENCE(MIN(3,COUNT(E47,F47,G47,H47,I47,J47,K47,L47,N47)))
      )
   )
   + M47
) / 4</f>
        <v>550.42499999999995</v>
      </c>
      <c r="U47" s="17"/>
    </row>
    <row r="48" spans="2:21" x14ac:dyDescent="0.45">
      <c r="B48" s="20">
        <f>+B47+1</f>
        <v>2</v>
      </c>
      <c r="C48" s="35">
        <v>742</v>
      </c>
      <c r="D48" s="36" t="s">
        <v>176</v>
      </c>
      <c r="E48" s="31" t="s">
        <v>15</v>
      </c>
      <c r="F48" s="26"/>
      <c r="G48" s="26"/>
      <c r="H48" s="26"/>
      <c r="I48" s="26"/>
      <c r="J48" s="25"/>
      <c r="K48" s="25">
        <v>502.4</v>
      </c>
      <c r="L48" s="25"/>
      <c r="M48" s="56">
        <v>477.9</v>
      </c>
      <c r="N48" s="25"/>
      <c r="O48" s="34" cm="1">
        <f t="array" ref="O48">(
   SUM(
      LARGE(
         CHOOSE({1;2;3;4;5;6;7;8},E48,F48,G48,H48,I48,J48,K48,L48,N48),
         _xlfn.SEQUENCE(MIN(3,COUNT(E48,F48,G48,H48,I48,J48,K48,L48,N48)))
      )
   )
   + M48
) / 4</f>
        <v>245.07499999999999</v>
      </c>
      <c r="U48" s="17"/>
    </row>
    <row r="49" spans="2:22" x14ac:dyDescent="0.45">
      <c r="U49" s="17"/>
    </row>
    <row r="50" spans="2:22" x14ac:dyDescent="0.45">
      <c r="C50" s="4"/>
      <c r="D50"/>
      <c r="E50" s="37"/>
      <c r="F50" s="28"/>
      <c r="G50" s="28"/>
      <c r="H50" s="28"/>
      <c r="I50" s="28"/>
      <c r="J50" s="38"/>
      <c r="K50" s="38"/>
      <c r="L50" s="38"/>
      <c r="M50" s="38"/>
      <c r="N50" s="38"/>
      <c r="U50" s="17"/>
    </row>
    <row r="51" spans="2:22" x14ac:dyDescent="0.45">
      <c r="B51" s="66" t="s">
        <v>183</v>
      </c>
      <c r="C51" s="66"/>
      <c r="D51" s="66"/>
      <c r="E51" s="66"/>
      <c r="F51" s="5">
        <v>1</v>
      </c>
      <c r="G51" s="59"/>
      <c r="H51" s="60"/>
      <c r="I51" s="6">
        <v>2</v>
      </c>
      <c r="J51" s="6">
        <v>3</v>
      </c>
      <c r="K51" s="6">
        <v>4</v>
      </c>
      <c r="L51" s="6" t="s">
        <v>4</v>
      </c>
      <c r="M51" s="6">
        <v>5</v>
      </c>
      <c r="N51" s="47" t="s">
        <v>4</v>
      </c>
      <c r="O51" s="45" t="s">
        <v>190</v>
      </c>
      <c r="P51" s="49"/>
      <c r="U51" s="17"/>
    </row>
    <row r="52" spans="2:22" x14ac:dyDescent="0.45">
      <c r="B52" s="5" t="s">
        <v>49</v>
      </c>
      <c r="C52" s="6" t="s">
        <v>93</v>
      </c>
      <c r="D52" s="6" t="s">
        <v>0</v>
      </c>
      <c r="E52" s="6" t="s">
        <v>91</v>
      </c>
      <c r="F52" s="24" t="s">
        <v>1</v>
      </c>
      <c r="G52" s="61" t="s">
        <v>188</v>
      </c>
      <c r="H52" s="61" t="s">
        <v>193</v>
      </c>
      <c r="I52" s="24" t="s">
        <v>13</v>
      </c>
      <c r="J52" s="24" t="s">
        <v>2</v>
      </c>
      <c r="K52" s="24" t="s">
        <v>194</v>
      </c>
      <c r="L52" s="24" t="s">
        <v>187</v>
      </c>
      <c r="M52" s="24" t="s">
        <v>3</v>
      </c>
      <c r="N52" s="48" t="s">
        <v>189</v>
      </c>
      <c r="O52" s="46" t="s">
        <v>191</v>
      </c>
      <c r="P52" s="50" t="s">
        <v>192</v>
      </c>
      <c r="U52" s="17"/>
    </row>
    <row r="53" spans="2:22" x14ac:dyDescent="0.45">
      <c r="B53" s="21">
        <v>1</v>
      </c>
      <c r="C53" s="35">
        <v>9638</v>
      </c>
      <c r="D53" s="36" t="s">
        <v>139</v>
      </c>
      <c r="E53" s="31" t="s">
        <v>11</v>
      </c>
      <c r="F53" s="26">
        <v>608.70000000000005</v>
      </c>
      <c r="G53" s="26">
        <v>609</v>
      </c>
      <c r="H53" s="26"/>
      <c r="I53" s="26">
        <v>610.1</v>
      </c>
      <c r="J53" s="25"/>
      <c r="K53" s="25">
        <v>617.1</v>
      </c>
      <c r="L53" s="25">
        <v>619.9</v>
      </c>
      <c r="M53" s="25">
        <v>623</v>
      </c>
      <c r="N53" s="56">
        <v>620.6</v>
      </c>
      <c r="O53" s="25"/>
      <c r="P53" s="34" cm="1">
        <f t="array" ref="P53">(
   SUM(
      LARGE(
         CHOOSE({1;2;3;4;5;6;7;8;9},F53,G53,H53,I53,J53,K53,L53,M53,O53),
         _xlfn.SEQUENCE(MIN(3,COUNT(F53,G53,H53,I53,J53,K53,L53,M53,O53)))
      )
   )
   + N53
) / 4</f>
        <v>620.15</v>
      </c>
      <c r="U53" s="17"/>
    </row>
    <row r="54" spans="2:22" x14ac:dyDescent="0.45">
      <c r="B54" s="21">
        <f>+B53+1</f>
        <v>2</v>
      </c>
      <c r="C54" s="31">
        <v>9454</v>
      </c>
      <c r="D54" s="32" t="s">
        <v>137</v>
      </c>
      <c r="E54" s="31" t="s">
        <v>9</v>
      </c>
      <c r="F54" s="27">
        <v>621.79999999999995</v>
      </c>
      <c r="G54" s="27">
        <v>617.79999999999995</v>
      </c>
      <c r="H54" s="27"/>
      <c r="I54" s="26">
        <v>607.5</v>
      </c>
      <c r="J54" s="25">
        <v>616.79999999999995</v>
      </c>
      <c r="K54" s="25">
        <v>601.6</v>
      </c>
      <c r="L54" s="25"/>
      <c r="M54" s="25"/>
      <c r="N54" s="56">
        <v>610</v>
      </c>
      <c r="O54" s="25"/>
      <c r="P54" s="34" cm="1">
        <f t="array" ref="P54">(
   SUM(
      LARGE(
         CHOOSE({1;2;3;4;5;6;7;8;9},F54,G54,H54,I54,J54,K54,L54,M54,O54),
         _xlfn.SEQUENCE(MIN(3,COUNT(F54,G54,H54,I54,J54,K54,L54,M54,O54)))
      )
   )
   + N54
) / 4</f>
        <v>616.59999999999991</v>
      </c>
      <c r="U54" s="17"/>
    </row>
    <row r="55" spans="2:22" x14ac:dyDescent="0.45">
      <c r="B55" s="21">
        <f t="shared" ref="B55:B78" si="2">+B54+1</f>
        <v>3</v>
      </c>
      <c r="C55" s="35">
        <v>9458</v>
      </c>
      <c r="D55" s="36" t="s">
        <v>138</v>
      </c>
      <c r="E55" s="31" t="s">
        <v>5</v>
      </c>
      <c r="F55" s="26">
        <v>614.1</v>
      </c>
      <c r="G55" s="26">
        <v>609.1</v>
      </c>
      <c r="H55" s="26"/>
      <c r="I55" s="26">
        <v>616.20000000000005</v>
      </c>
      <c r="J55" s="25">
        <v>619.70000000000005</v>
      </c>
      <c r="K55" s="25"/>
      <c r="L55" s="25"/>
      <c r="M55" s="25">
        <v>618.29999999999995</v>
      </c>
      <c r="N55" s="56">
        <v>604.79999999999995</v>
      </c>
      <c r="O55" s="25"/>
      <c r="P55" s="34" cm="1">
        <f t="array" ref="P55">(
   SUM(
      LARGE(
         CHOOSE({1;2;3;4;5;6;7;8;9},F55,G55,H55,I55,J55,K55,L55,M55,O55),
         _xlfn.SEQUENCE(MIN(3,COUNT(F55,G55,H55,I55,J55,K55,L55,M55,O55)))
      )
   )
   + N55
) / 4</f>
        <v>614.75</v>
      </c>
      <c r="V55" s="17"/>
    </row>
    <row r="56" spans="2:22" x14ac:dyDescent="0.45">
      <c r="B56" s="21">
        <f t="shared" si="2"/>
        <v>4</v>
      </c>
      <c r="C56" s="35">
        <v>9469</v>
      </c>
      <c r="D56" s="36" t="s">
        <v>145</v>
      </c>
      <c r="E56" s="35" t="s">
        <v>146</v>
      </c>
      <c r="F56" s="27">
        <v>604.79999999999995</v>
      </c>
      <c r="G56" s="27">
        <v>602.6</v>
      </c>
      <c r="H56" s="27"/>
      <c r="I56" s="26">
        <v>607.6</v>
      </c>
      <c r="J56" s="25"/>
      <c r="K56" s="25"/>
      <c r="L56" s="25">
        <v>616.79999999999995</v>
      </c>
      <c r="M56" s="25"/>
      <c r="N56" s="56">
        <v>611.1</v>
      </c>
      <c r="O56" s="25"/>
      <c r="P56" s="34" cm="1">
        <f t="array" ref="P56">(
   SUM(
      LARGE(
         CHOOSE({1;2;3;4;5;6;7;8;9},F56,G56,H56,I56,J56,K56,L56,M56,O56),
         _xlfn.SEQUENCE(MIN(3,COUNT(F56,G56,H56,I56,J56,K56,L56,M56,O56)))
      )
   )
   + N56
) / 4</f>
        <v>610.07500000000005</v>
      </c>
      <c r="V56" s="17"/>
    </row>
    <row r="57" spans="2:22" x14ac:dyDescent="0.45">
      <c r="B57" s="21">
        <f t="shared" si="2"/>
        <v>5</v>
      </c>
      <c r="C57" s="35">
        <v>9608</v>
      </c>
      <c r="D57" s="36" t="s">
        <v>140</v>
      </c>
      <c r="E57" s="35" t="s">
        <v>16</v>
      </c>
      <c r="F57" s="26">
        <v>608.9</v>
      </c>
      <c r="G57" s="26">
        <v>613</v>
      </c>
      <c r="H57" s="26"/>
      <c r="I57" s="26">
        <v>604.70000000000005</v>
      </c>
      <c r="J57" s="25">
        <v>607.1</v>
      </c>
      <c r="K57" s="25"/>
      <c r="L57" s="25"/>
      <c r="M57" s="25"/>
      <c r="N57" s="56">
        <v>599.29999999999995</v>
      </c>
      <c r="O57" s="25"/>
      <c r="P57" s="34" cm="1">
        <f t="array" ref="P57">(
   SUM(
      LARGE(
         CHOOSE({1;2;3;4;5;6;7;8;9},F57,G57,H57,I57,J57,K57,L57,M57,O57),
         _xlfn.SEQUENCE(MIN(3,COUNT(F57,G57,H57,I57,J57,K57,L57,M57,O57)))
      )
   )
   + N57
) / 4</f>
        <v>607.07500000000005</v>
      </c>
      <c r="V57" s="17"/>
    </row>
    <row r="58" spans="2:22" x14ac:dyDescent="0.45">
      <c r="B58" s="21">
        <f t="shared" si="2"/>
        <v>6</v>
      </c>
      <c r="C58" s="35">
        <v>9965</v>
      </c>
      <c r="D58" s="36" t="s">
        <v>144</v>
      </c>
      <c r="E58" s="35" t="s">
        <v>11</v>
      </c>
      <c r="F58" s="26">
        <v>572.20000000000005</v>
      </c>
      <c r="G58" s="26">
        <v>600.9</v>
      </c>
      <c r="H58" s="26"/>
      <c r="I58" s="26">
        <v>605.1</v>
      </c>
      <c r="J58" s="25"/>
      <c r="K58" s="25">
        <v>605.4</v>
      </c>
      <c r="L58" s="25">
        <v>609.4</v>
      </c>
      <c r="M58" s="25">
        <v>612.79999999999995</v>
      </c>
      <c r="N58" s="56">
        <v>597.4</v>
      </c>
      <c r="O58" s="25"/>
      <c r="P58" s="34" cm="1">
        <f t="array" ref="P58">(
   SUM(
      LARGE(
         CHOOSE({1;2;3;4;5;6;7;8;9},F58,G58,H58,I58,J58,K58,L58,M58,O58),
         _xlfn.SEQUENCE(MIN(3,COUNT(F58,G58,H58,I58,J58,K58,L58,M58,O58)))
      )
   )
   + N58
) / 4</f>
        <v>606.25</v>
      </c>
      <c r="V58" s="17"/>
    </row>
    <row r="59" spans="2:22" x14ac:dyDescent="0.45">
      <c r="B59" s="21">
        <f t="shared" si="2"/>
        <v>7</v>
      </c>
      <c r="C59" s="35">
        <v>9508</v>
      </c>
      <c r="D59" s="36" t="s">
        <v>141</v>
      </c>
      <c r="E59" s="35" t="s">
        <v>6</v>
      </c>
      <c r="F59" s="26">
        <v>609.5</v>
      </c>
      <c r="G59" s="26">
        <v>593.5</v>
      </c>
      <c r="H59" s="26"/>
      <c r="I59" s="26"/>
      <c r="J59" s="25">
        <v>608.4</v>
      </c>
      <c r="K59" s="25">
        <v>593.1</v>
      </c>
      <c r="L59" s="25">
        <v>595.5</v>
      </c>
      <c r="M59" s="25">
        <v>605.5</v>
      </c>
      <c r="N59" s="56">
        <v>599.70000000000005</v>
      </c>
      <c r="O59" s="25"/>
      <c r="P59" s="34" cm="1">
        <f t="array" ref="P59">(
   SUM(
      LARGE(
         CHOOSE({1;2;3;4;5;6;7;8;9},F59,G59,H59,I59,J59,K59,L59,M59,O59),
         _xlfn.SEQUENCE(MIN(3,COUNT(F59,G59,H59,I59,J59,K59,L59,M59,O59)))
      )
   )
   + N59
) / 4</f>
        <v>605.77500000000009</v>
      </c>
      <c r="V59" s="17"/>
    </row>
    <row r="60" spans="2:22" x14ac:dyDescent="0.45">
      <c r="B60" s="21">
        <f t="shared" si="2"/>
        <v>8</v>
      </c>
      <c r="C60" s="35">
        <v>9427</v>
      </c>
      <c r="D60" s="36" t="s">
        <v>142</v>
      </c>
      <c r="E60" s="35" t="s">
        <v>15</v>
      </c>
      <c r="F60" s="26">
        <v>599.4</v>
      </c>
      <c r="G60" s="26">
        <v>589.70000000000005</v>
      </c>
      <c r="H60" s="26"/>
      <c r="I60" s="26"/>
      <c r="J60" s="25">
        <v>608.5</v>
      </c>
      <c r="K60" s="25">
        <v>605.9</v>
      </c>
      <c r="L60" s="25"/>
      <c r="M60" s="25"/>
      <c r="N60" s="56">
        <v>602.70000000000005</v>
      </c>
      <c r="O60" s="25"/>
      <c r="P60" s="34" cm="1">
        <f t="array" ref="P60">(
   SUM(
      LARGE(
         CHOOSE({1;2;3;4;5;6;7;8;9},F60,G60,H60,I60,J60,K60,L60,M60,O60),
         _xlfn.SEQUENCE(MIN(3,COUNT(F60,G60,H60,I60,J60,K60,L60,M60,O60)))
      )
   )
   + N60
) / 4</f>
        <v>604.125</v>
      </c>
      <c r="V60" s="17"/>
    </row>
    <row r="61" spans="2:22" x14ac:dyDescent="0.45">
      <c r="B61" s="21">
        <f t="shared" si="2"/>
        <v>9</v>
      </c>
      <c r="C61" s="35">
        <v>9511</v>
      </c>
      <c r="D61" s="36" t="s">
        <v>143</v>
      </c>
      <c r="E61" s="35" t="s">
        <v>6</v>
      </c>
      <c r="F61" s="27">
        <v>597.20000000000005</v>
      </c>
      <c r="G61" s="27">
        <v>601.79999999999995</v>
      </c>
      <c r="H61" s="27"/>
      <c r="I61" s="27"/>
      <c r="J61" s="27">
        <v>606</v>
      </c>
      <c r="K61" s="27">
        <v>596.20000000000005</v>
      </c>
      <c r="L61" s="27">
        <v>607.1</v>
      </c>
      <c r="M61" s="27">
        <v>594.29999999999995</v>
      </c>
      <c r="N61" s="58">
        <v>596.29999999999995</v>
      </c>
      <c r="O61" s="27"/>
      <c r="P61" s="34" cm="1">
        <f t="array" ref="P61">(
   SUM(
      LARGE(
         CHOOSE({1;2;3;4;5;6;7;8;9},F61,G61,H61,I61,J61,K61,L61,M61,O61),
         _xlfn.SEQUENCE(MIN(3,COUNT(F61,G61,H61,I61,J61,K61,L61,M61,O61)))
      )
   )
   + N61
) / 4</f>
        <v>602.79999999999995</v>
      </c>
      <c r="V61" s="17"/>
    </row>
    <row r="62" spans="2:22" x14ac:dyDescent="0.45">
      <c r="B62" s="21">
        <f t="shared" si="2"/>
        <v>10</v>
      </c>
      <c r="C62" s="35">
        <v>9905</v>
      </c>
      <c r="D62" s="36" t="s">
        <v>151</v>
      </c>
      <c r="E62" s="31" t="s">
        <v>118</v>
      </c>
      <c r="F62" s="26"/>
      <c r="G62" s="26"/>
      <c r="H62" s="26"/>
      <c r="I62" s="26">
        <v>594.29999999999995</v>
      </c>
      <c r="J62" s="25">
        <v>598.4</v>
      </c>
      <c r="K62" s="25"/>
      <c r="L62" s="25">
        <v>607.5</v>
      </c>
      <c r="M62" s="25"/>
      <c r="N62" s="56">
        <v>600.20000000000005</v>
      </c>
      <c r="O62" s="25"/>
      <c r="P62" s="34" cm="1">
        <f t="array" ref="P62">(
   SUM(
      LARGE(
         CHOOSE({1;2;3;4;5;6;7;8;9},F62,G62,H62,I62,J62,K62,L62,M62,O62),
         _xlfn.SEQUENCE(MIN(3,COUNT(F62,G62,H62,I62,J62,K62,L62,M62,O62)))
      )
   )
   + N62
) / 4</f>
        <v>600.1</v>
      </c>
      <c r="V62" s="17"/>
    </row>
    <row r="63" spans="2:22" x14ac:dyDescent="0.45">
      <c r="B63" s="21">
        <f t="shared" si="2"/>
        <v>11</v>
      </c>
      <c r="C63" s="35">
        <v>9813</v>
      </c>
      <c r="D63" s="36" t="s">
        <v>153</v>
      </c>
      <c r="E63" s="35" t="s">
        <v>11</v>
      </c>
      <c r="F63" s="26">
        <v>596.6</v>
      </c>
      <c r="G63" s="26">
        <v>584.1</v>
      </c>
      <c r="H63" s="26"/>
      <c r="I63" s="26"/>
      <c r="J63" s="25"/>
      <c r="K63" s="25"/>
      <c r="L63" s="25">
        <v>598.20000000000005</v>
      </c>
      <c r="M63" s="25"/>
      <c r="N63" s="56">
        <v>591.9</v>
      </c>
      <c r="O63" s="25"/>
      <c r="P63" s="34" cm="1">
        <f t="array" ref="P63">(
   SUM(
      LARGE(
         CHOOSE({1;2;3;4;5;6;7;8;9},F63,G63,H63,I63,J63,K63,L63,M63,O63),
         _xlfn.SEQUENCE(MIN(3,COUNT(F63,G63,H63,I63,J63,K63,L63,M63,O63)))
      )
   )
   + N63
) / 4</f>
        <v>592.70000000000005</v>
      </c>
      <c r="V63" s="17"/>
    </row>
    <row r="64" spans="2:22" x14ac:dyDescent="0.45">
      <c r="B64" s="21">
        <f t="shared" si="2"/>
        <v>12</v>
      </c>
      <c r="C64" s="35">
        <v>9729</v>
      </c>
      <c r="D64" s="36" t="s">
        <v>155</v>
      </c>
      <c r="E64" s="35" t="s">
        <v>11</v>
      </c>
      <c r="F64" s="26">
        <v>581.20000000000005</v>
      </c>
      <c r="G64" s="26">
        <v>587</v>
      </c>
      <c r="H64" s="26"/>
      <c r="I64" s="26"/>
      <c r="J64" s="25"/>
      <c r="K64" s="25"/>
      <c r="L64" s="25">
        <v>569.79999999999995</v>
      </c>
      <c r="M64" s="25"/>
      <c r="N64" s="56">
        <v>583.29999999999995</v>
      </c>
      <c r="O64" s="25"/>
      <c r="P64" s="34" cm="1">
        <f t="array" ref="P64">(
   SUM(
      LARGE(
         CHOOSE({1;2;3;4;5;6;7;8;9},F64,G64,H64,I64,J64,K64,L64,M64,O64),
         _xlfn.SEQUENCE(MIN(3,COUNT(F64,G64,H64,I64,J64,K64,L64,M64,O64)))
      )
   )
   + N64
) / 4</f>
        <v>580.32500000000005</v>
      </c>
      <c r="V64" s="17"/>
    </row>
    <row r="65" spans="2:22" x14ac:dyDescent="0.45">
      <c r="B65" s="21">
        <f t="shared" si="2"/>
        <v>13</v>
      </c>
      <c r="C65" s="35">
        <v>9975</v>
      </c>
      <c r="D65" s="36" t="s">
        <v>156</v>
      </c>
      <c r="E65" s="31" t="s">
        <v>146</v>
      </c>
      <c r="F65" s="26">
        <v>568</v>
      </c>
      <c r="G65" s="26"/>
      <c r="H65" s="26"/>
      <c r="I65" s="26">
        <v>579.4</v>
      </c>
      <c r="J65" s="25"/>
      <c r="K65" s="25"/>
      <c r="L65" s="25">
        <v>562.6</v>
      </c>
      <c r="M65" s="25"/>
      <c r="N65" s="56">
        <v>581.6</v>
      </c>
      <c r="O65" s="25"/>
      <c r="P65" s="34" cm="1">
        <f t="array" ref="P65">(
   SUM(
      LARGE(
         CHOOSE({1;2;3;4;5;6;7;8;9},F65,G65,H65,I65,J65,K65,L65,M65,O65),
         _xlfn.SEQUENCE(MIN(3,COUNT(F65,G65,H65,I65,J65,K65,L65,M65,O65)))
      )
   )
   + N65
) / 4</f>
        <v>572.9</v>
      </c>
      <c r="V65" s="17"/>
    </row>
    <row r="66" spans="2:22" x14ac:dyDescent="0.45">
      <c r="B66" s="21">
        <f t="shared" si="2"/>
        <v>14</v>
      </c>
      <c r="C66" s="35">
        <v>9303</v>
      </c>
      <c r="D66" s="36" t="s">
        <v>147</v>
      </c>
      <c r="E66" s="31" t="s">
        <v>8</v>
      </c>
      <c r="F66" s="26">
        <v>616</v>
      </c>
      <c r="G66" s="26">
        <v>613.1</v>
      </c>
      <c r="H66" s="26"/>
      <c r="I66" s="26"/>
      <c r="J66" s="25"/>
      <c r="K66" s="25"/>
      <c r="L66" s="25"/>
      <c r="M66" s="25"/>
      <c r="N66" s="56">
        <v>617.4</v>
      </c>
      <c r="O66" s="25"/>
      <c r="P66" s="34" cm="1">
        <f t="array" ref="P66">(
   SUM(
      LARGE(
         CHOOSE({1;2;3;4;5;6;7;8;9},F66,G66,H66,I66,J66,K66,L66,M66,O66),
         _xlfn.SEQUENCE(MIN(3,COUNT(F66,G66,H66,I66,J66,K66,L66,M66,O66)))
      )
   )
   + N66
) / 4</f>
        <v>461.625</v>
      </c>
      <c r="V66" s="17"/>
    </row>
    <row r="67" spans="2:22" x14ac:dyDescent="0.45">
      <c r="B67" s="21">
        <f t="shared" si="2"/>
        <v>15</v>
      </c>
      <c r="C67" s="35">
        <v>9306</v>
      </c>
      <c r="D67" s="36" t="s">
        <v>159</v>
      </c>
      <c r="E67" s="31" t="s">
        <v>85</v>
      </c>
      <c r="F67" s="26"/>
      <c r="G67" s="26">
        <v>603.29999999999995</v>
      </c>
      <c r="H67" s="26"/>
      <c r="I67" s="26"/>
      <c r="J67" s="25"/>
      <c r="K67" s="25"/>
      <c r="L67" s="25"/>
      <c r="M67" s="25">
        <v>619</v>
      </c>
      <c r="N67" s="56">
        <v>613</v>
      </c>
      <c r="O67" s="25"/>
      <c r="P67" s="34" cm="1">
        <f t="array" ref="P67">(
   SUM(
      LARGE(
         CHOOSE({1;2;3;4;5;6;7;8;9},F67,G67,H67,I67,J67,K67,L67,M67,O67),
         _xlfn.SEQUENCE(MIN(3,COUNT(F67,G67,H67,I67,J67,K67,L67,M67,O67)))
      )
   )
   + N67
) / 4</f>
        <v>458.82499999999999</v>
      </c>
      <c r="V67" s="17"/>
    </row>
    <row r="68" spans="2:22" x14ac:dyDescent="0.45">
      <c r="B68" s="21">
        <f t="shared" si="2"/>
        <v>16</v>
      </c>
      <c r="C68" s="31">
        <v>9604</v>
      </c>
      <c r="D68" s="32" t="s">
        <v>158</v>
      </c>
      <c r="E68" s="31" t="s">
        <v>7</v>
      </c>
      <c r="F68" s="27"/>
      <c r="G68" s="27"/>
      <c r="H68" s="27"/>
      <c r="I68" s="26">
        <v>609.4</v>
      </c>
      <c r="J68" s="25"/>
      <c r="K68" s="25"/>
      <c r="L68" s="25">
        <v>609.6</v>
      </c>
      <c r="M68" s="25"/>
      <c r="N68" s="56">
        <v>606.20000000000005</v>
      </c>
      <c r="O68" s="25"/>
      <c r="P68" s="34" cm="1">
        <f t="array" ref="P68">(
   SUM(
      LARGE(
         CHOOSE({1;2;3;4;5;6;7;8;9},F68,G68,H68,I68,J68,K68,L68,M68,O68),
         _xlfn.SEQUENCE(MIN(3,COUNT(F68,G68,H68,I68,J68,K68,L68,M68,O68)))
      )
   )
   + N68
) / 4</f>
        <v>456.3</v>
      </c>
      <c r="V68" s="17"/>
    </row>
    <row r="69" spans="2:22" x14ac:dyDescent="0.45">
      <c r="B69" s="21">
        <f t="shared" si="2"/>
        <v>17</v>
      </c>
      <c r="C69" s="35">
        <v>9468</v>
      </c>
      <c r="D69" s="36" t="s">
        <v>148</v>
      </c>
      <c r="E69" s="31" t="s">
        <v>15</v>
      </c>
      <c r="F69" s="26"/>
      <c r="G69" s="26"/>
      <c r="H69" s="26"/>
      <c r="I69" s="26"/>
      <c r="J69" s="25">
        <v>606.1</v>
      </c>
      <c r="K69" s="25">
        <v>601.1</v>
      </c>
      <c r="L69" s="25">
        <v>603.1</v>
      </c>
      <c r="M69" s="25"/>
      <c r="N69" s="56"/>
      <c r="O69" s="25"/>
      <c r="P69" s="34" cm="1">
        <f t="array" ref="P69">(
   SUM(
      LARGE(
         CHOOSE({1;2;3;4;5;6;7;8;9},F69,G69,H69,I69,J69,K69,L69,M69,O69),
         _xlfn.SEQUENCE(MIN(3,COUNT(F69,G69,H69,I69,J69,K69,L69,M69,O69)))
      )
   )
   + N69
) / 4</f>
        <v>452.57500000000005</v>
      </c>
      <c r="V69" s="17"/>
    </row>
    <row r="70" spans="2:22" x14ac:dyDescent="0.45">
      <c r="B70" s="21">
        <f t="shared" si="2"/>
        <v>18</v>
      </c>
      <c r="C70" s="31">
        <v>9697</v>
      </c>
      <c r="D70" s="32" t="s">
        <v>150</v>
      </c>
      <c r="E70" s="31" t="s">
        <v>116</v>
      </c>
      <c r="F70" s="27">
        <v>600.5</v>
      </c>
      <c r="G70" s="27">
        <v>600.79999999999995</v>
      </c>
      <c r="H70" s="27"/>
      <c r="I70" s="26"/>
      <c r="J70" s="25"/>
      <c r="K70" s="25"/>
      <c r="L70" s="25">
        <v>607.29999999999995</v>
      </c>
      <c r="M70" s="25"/>
      <c r="N70" s="56"/>
      <c r="O70" s="25"/>
      <c r="P70" s="34" cm="1">
        <f t="array" ref="P70">(
   SUM(
      LARGE(
         CHOOSE({1;2;3;4;5;6;7;8;9},F70,G70,H70,I70,J70,K70,L70,M70,O70),
         _xlfn.SEQUENCE(MIN(3,COUNT(F70,G70,H70,I70,J70,K70,L70,M70,O70)))
      )
   )
   + N70
) / 4</f>
        <v>452.15</v>
      </c>
      <c r="V70" s="17"/>
    </row>
    <row r="71" spans="2:22" x14ac:dyDescent="0.45">
      <c r="B71" s="21">
        <f t="shared" si="2"/>
        <v>19</v>
      </c>
      <c r="C71" s="35">
        <v>9620</v>
      </c>
      <c r="D71" s="36" t="s">
        <v>160</v>
      </c>
      <c r="E71" s="31" t="s">
        <v>118</v>
      </c>
      <c r="F71" s="26"/>
      <c r="G71" s="26"/>
      <c r="H71" s="26"/>
      <c r="I71" s="26"/>
      <c r="J71" s="25">
        <v>601.70000000000005</v>
      </c>
      <c r="K71" s="25"/>
      <c r="L71" s="25">
        <v>595.79999999999995</v>
      </c>
      <c r="M71" s="25"/>
      <c r="N71" s="56">
        <v>604.4</v>
      </c>
      <c r="O71" s="25"/>
      <c r="P71" s="34" cm="1">
        <f t="array" ref="P71">(
   SUM(
      LARGE(
         CHOOSE({1;2;3;4;5;6;7;8;9},F71,G71,H71,I71,J71,K71,L71,M71,O71),
         _xlfn.SEQUENCE(MIN(3,COUNT(F71,G71,H71,I71,J71,K71,L71,M71,O71)))
      )
   )
   + N71
) / 4</f>
        <v>450.47500000000002</v>
      </c>
      <c r="V71" s="17"/>
    </row>
    <row r="72" spans="2:22" x14ac:dyDescent="0.45">
      <c r="B72" s="21">
        <f t="shared" si="2"/>
        <v>20</v>
      </c>
      <c r="C72" s="35">
        <v>9730</v>
      </c>
      <c r="D72" s="36" t="s">
        <v>154</v>
      </c>
      <c r="E72" s="31" t="s">
        <v>73</v>
      </c>
      <c r="F72" s="26"/>
      <c r="G72" s="26"/>
      <c r="H72" s="26"/>
      <c r="I72" s="26">
        <v>586.4</v>
      </c>
      <c r="J72" s="25"/>
      <c r="K72" s="25">
        <v>587</v>
      </c>
      <c r="L72" s="25">
        <v>606.4</v>
      </c>
      <c r="M72" s="25"/>
      <c r="N72" s="56"/>
      <c r="O72" s="25"/>
      <c r="P72" s="34" cm="1">
        <f t="array" ref="P72">(
   SUM(
      LARGE(
         CHOOSE({1;2;3;4;5;6;7;8;9},F72,G72,H72,I72,J72,K72,L72,M72,O72),
         _xlfn.SEQUENCE(MIN(3,COUNT(F72,G72,H72,I72,J72,K72,L72,M72,O72)))
      )
   )
   + N72
) / 4</f>
        <v>444.95000000000005</v>
      </c>
      <c r="V72" s="17"/>
    </row>
    <row r="73" spans="2:22" x14ac:dyDescent="0.45">
      <c r="B73" s="21">
        <f t="shared" si="2"/>
        <v>21</v>
      </c>
      <c r="C73" s="35">
        <v>9426</v>
      </c>
      <c r="D73" s="36" t="s">
        <v>152</v>
      </c>
      <c r="E73" s="31" t="s">
        <v>15</v>
      </c>
      <c r="F73" s="26"/>
      <c r="G73" s="26"/>
      <c r="H73" s="26"/>
      <c r="I73" s="26"/>
      <c r="J73" s="25">
        <v>587.4</v>
      </c>
      <c r="K73" s="25">
        <v>598.4</v>
      </c>
      <c r="L73" s="25"/>
      <c r="M73" s="25"/>
      <c r="N73" s="56">
        <v>567.6</v>
      </c>
      <c r="O73" s="25"/>
      <c r="P73" s="34" cm="1">
        <f t="array" ref="P73">(
   SUM(
      LARGE(
         CHOOSE({1;2;3;4;5;6;7;8;9},F73,G73,H73,I73,J73,K73,L73,M73,O73),
         _xlfn.SEQUENCE(MIN(3,COUNT(F73,G73,H73,I73,J73,K73,L73,M73,O73)))
      )
   )
   + N73
) / 4</f>
        <v>438.35</v>
      </c>
      <c r="V73" s="17"/>
    </row>
    <row r="74" spans="2:22" x14ac:dyDescent="0.45">
      <c r="B74" s="21">
        <f t="shared" si="2"/>
        <v>22</v>
      </c>
      <c r="C74" s="35">
        <v>9509</v>
      </c>
      <c r="D74" s="36" t="s">
        <v>161</v>
      </c>
      <c r="E74" s="35" t="s">
        <v>6</v>
      </c>
      <c r="F74" s="26"/>
      <c r="G74" s="26"/>
      <c r="H74" s="26"/>
      <c r="I74" s="26"/>
      <c r="J74" s="25">
        <v>600.6</v>
      </c>
      <c r="K74" s="25"/>
      <c r="L74" s="25"/>
      <c r="M74" s="25">
        <v>611.79999999999995</v>
      </c>
      <c r="N74" s="56"/>
      <c r="O74" s="25"/>
      <c r="P74" s="34" cm="1">
        <f t="array" ref="P74">(
   SUM(
      LARGE(
         CHOOSE({1;2;3;4;5;6;7;8;9},F74,G74,H74,I74,J74,K74,L74,M74,O74),
         _xlfn.SEQUENCE(MIN(3,COUNT(F74,G74,H74,I74,J74,K74,L74,M74,O74)))
      )
   )
   + N74
) / 4</f>
        <v>303.10000000000002</v>
      </c>
      <c r="V74" s="17"/>
    </row>
    <row r="75" spans="2:22" x14ac:dyDescent="0.45">
      <c r="B75" s="21">
        <f t="shared" si="2"/>
        <v>23</v>
      </c>
      <c r="C75" s="35">
        <v>9579</v>
      </c>
      <c r="D75" s="36" t="s">
        <v>149</v>
      </c>
      <c r="E75" s="35" t="s">
        <v>9</v>
      </c>
      <c r="F75" s="26"/>
      <c r="G75" s="26"/>
      <c r="H75" s="26"/>
      <c r="I75" s="26"/>
      <c r="J75" s="25">
        <v>600.6</v>
      </c>
      <c r="K75" s="25">
        <v>603.6</v>
      </c>
      <c r="L75" s="25"/>
      <c r="M75" s="25"/>
      <c r="N75" s="56"/>
      <c r="O75" s="25"/>
      <c r="P75" s="34" cm="1">
        <f t="array" ref="P75">(
   SUM(
      LARGE(
         CHOOSE({1;2;3;4;5;6;7;8;9},F75,G75,H75,I75,J75,K75,L75,M75,O75),
         _xlfn.SEQUENCE(MIN(3,COUNT(F75,G75,H75,I75,J75,K75,L75,M75,O75)))
      )
   )
   + N75
) / 4</f>
        <v>301.05</v>
      </c>
      <c r="V75" s="17"/>
    </row>
    <row r="76" spans="2:22" x14ac:dyDescent="0.45">
      <c r="B76" s="21">
        <f t="shared" si="2"/>
        <v>24</v>
      </c>
      <c r="C76" s="31">
        <v>9937</v>
      </c>
      <c r="D76" s="32" t="s">
        <v>162</v>
      </c>
      <c r="E76" s="31" t="s">
        <v>15</v>
      </c>
      <c r="F76" s="27"/>
      <c r="G76" s="27"/>
      <c r="H76" s="27"/>
      <c r="I76" s="26"/>
      <c r="J76" s="25"/>
      <c r="K76" s="25">
        <v>581.5</v>
      </c>
      <c r="L76" s="25">
        <v>594.29999999999995</v>
      </c>
      <c r="M76" s="25"/>
      <c r="N76" s="56"/>
      <c r="O76" s="25"/>
      <c r="P76" s="34" cm="1">
        <f t="array" ref="P76">(
   SUM(
      LARGE(
         CHOOSE({1;2;3;4;5;6;7;8;9},F76,G76,H76,I76,J76,K76,L76,M76,O76),
         _xlfn.SEQUENCE(MIN(3,COUNT(F76,G76,H76,I76,J76,K76,L76,M76,O76)))
      )
   )
   + N76
) / 4</f>
        <v>293.95</v>
      </c>
      <c r="V76" s="17"/>
    </row>
    <row r="77" spans="2:22" x14ac:dyDescent="0.45">
      <c r="B77" s="21">
        <f t="shared" si="2"/>
        <v>25</v>
      </c>
      <c r="C77" s="35">
        <v>9810</v>
      </c>
      <c r="D77" s="36" t="s">
        <v>157</v>
      </c>
      <c r="E77" s="31" t="s">
        <v>60</v>
      </c>
      <c r="F77" s="26">
        <v>593.79999999999995</v>
      </c>
      <c r="G77" s="26"/>
      <c r="H77" s="26"/>
      <c r="I77" s="26">
        <v>522.20000000000005</v>
      </c>
      <c r="J77" s="25"/>
      <c r="K77" s="25"/>
      <c r="L77" s="25"/>
      <c r="M77" s="25"/>
      <c r="N77" s="56"/>
      <c r="O77" s="25"/>
      <c r="P77" s="34" cm="1">
        <f t="array" ref="P77">(
   SUM(
      LARGE(
         CHOOSE({1;2;3;4;5;6;7;8;9},F77,G77,H77,I77,J77,K77,L77,M77,O77),
         _xlfn.SEQUENCE(MIN(3,COUNT(F77,G77,H77,I77,J77,K77,L77,M77,O77)))
      )
   )
   + N77
) / 4</f>
        <v>279</v>
      </c>
      <c r="V77" s="17"/>
    </row>
    <row r="78" spans="2:22" x14ac:dyDescent="0.45">
      <c r="B78" s="21">
        <f t="shared" si="2"/>
        <v>26</v>
      </c>
      <c r="C78" s="31">
        <v>9681</v>
      </c>
      <c r="D78" s="32" t="s">
        <v>164</v>
      </c>
      <c r="E78" s="31" t="s">
        <v>15</v>
      </c>
      <c r="F78" s="27"/>
      <c r="G78" s="27"/>
      <c r="H78" s="27"/>
      <c r="I78" s="26"/>
      <c r="J78" s="25"/>
      <c r="K78" s="25">
        <v>529.4</v>
      </c>
      <c r="L78" s="25">
        <v>561.20000000000005</v>
      </c>
      <c r="M78" s="25"/>
      <c r="N78" s="56"/>
      <c r="O78" s="25"/>
      <c r="P78" s="34" cm="1">
        <f t="array" ref="P78">(
   SUM(
      LARGE(
         CHOOSE({1;2;3;4;5;6;7;8;9},F78,G78,H78,I78,J78,K78,L78,M78,O78),
         _xlfn.SEQUENCE(MIN(3,COUNT(F78,G78,H78,I78,J78,K78,L78,M78,O78)))
      )
   )
   + N78
) / 4</f>
        <v>272.64999999999998</v>
      </c>
      <c r="V78" s="17"/>
    </row>
    <row r="79" spans="2:22" x14ac:dyDescent="0.45">
      <c r="B79" s="16"/>
      <c r="C79" s="4"/>
      <c r="D79"/>
      <c r="E79" s="37"/>
      <c r="F79" s="28"/>
      <c r="G79" s="28"/>
      <c r="H79" s="28"/>
      <c r="I79" s="28"/>
      <c r="J79" s="38"/>
      <c r="K79" s="38"/>
      <c r="L79" s="38"/>
      <c r="M79" s="38"/>
      <c r="N79" s="38"/>
      <c r="V79" s="17"/>
    </row>
    <row r="80" spans="2:22" x14ac:dyDescent="0.45">
      <c r="B80" s="66" t="s">
        <v>184</v>
      </c>
      <c r="C80" s="66"/>
      <c r="D80" s="66"/>
      <c r="E80" s="66"/>
      <c r="F80" s="5">
        <v>1</v>
      </c>
      <c r="G80" s="59"/>
      <c r="H80" s="60"/>
      <c r="I80" s="6">
        <v>2</v>
      </c>
      <c r="J80" s="6">
        <v>3</v>
      </c>
      <c r="K80" s="6">
        <v>4</v>
      </c>
      <c r="L80" s="6">
        <v>5</v>
      </c>
      <c r="M80" s="47" t="s">
        <v>4</v>
      </c>
      <c r="N80" s="45" t="s">
        <v>190</v>
      </c>
      <c r="O80" s="49"/>
      <c r="V80" s="17"/>
    </row>
    <row r="81" spans="2:22" x14ac:dyDescent="0.45">
      <c r="B81" s="5" t="s">
        <v>49</v>
      </c>
      <c r="C81" s="6" t="s">
        <v>93</v>
      </c>
      <c r="D81" s="6" t="s">
        <v>0</v>
      </c>
      <c r="E81" s="6" t="s">
        <v>91</v>
      </c>
      <c r="F81" s="24" t="s">
        <v>1</v>
      </c>
      <c r="G81" s="61" t="s">
        <v>188</v>
      </c>
      <c r="H81" s="61" t="s">
        <v>193</v>
      </c>
      <c r="I81" s="24" t="s">
        <v>13</v>
      </c>
      <c r="J81" s="24" t="s">
        <v>2</v>
      </c>
      <c r="K81" s="24" t="s">
        <v>194</v>
      </c>
      <c r="L81" s="24" t="s">
        <v>3</v>
      </c>
      <c r="M81" s="48" t="s">
        <v>189</v>
      </c>
      <c r="N81" s="46" t="s">
        <v>191</v>
      </c>
      <c r="O81" s="50" t="s">
        <v>192</v>
      </c>
      <c r="V81" s="17"/>
    </row>
    <row r="82" spans="2:22" x14ac:dyDescent="0.45">
      <c r="B82" s="21">
        <v>1</v>
      </c>
      <c r="C82" s="35">
        <v>8959</v>
      </c>
      <c r="D82" s="36" t="s">
        <v>166</v>
      </c>
      <c r="E82" s="31" t="s">
        <v>9</v>
      </c>
      <c r="F82" s="26">
        <v>614.20000000000005</v>
      </c>
      <c r="G82" s="26">
        <v>623.5</v>
      </c>
      <c r="H82" s="26"/>
      <c r="I82" s="26">
        <v>618.70000000000005</v>
      </c>
      <c r="J82" s="26"/>
      <c r="K82" s="26"/>
      <c r="L82" s="26">
        <v>626.5</v>
      </c>
      <c r="M82" s="55">
        <v>620.70000000000005</v>
      </c>
      <c r="N82" s="26"/>
      <c r="O82" s="34" cm="1">
        <f t="array" ref="O82">(
   SUM(
      LARGE(
         CHOOSE({1;2;3;4;5;6;7;8},E82,F82,G82,H82,I82,J82,K82,L82,N82),
         _xlfn.SEQUENCE(MIN(3,COUNT(E82,F82,G82,H82,I82,J82,K82,L82,N82)))
      )
   )
   + M82
) / 4</f>
        <v>622.35</v>
      </c>
      <c r="V82" s="17"/>
    </row>
    <row r="83" spans="2:22" x14ac:dyDescent="0.45">
      <c r="B83" s="21">
        <f>+B82+1</f>
        <v>2</v>
      </c>
      <c r="C83" s="35">
        <v>9069</v>
      </c>
      <c r="D83" s="36" t="s">
        <v>168</v>
      </c>
      <c r="E83" s="31" t="s">
        <v>169</v>
      </c>
      <c r="F83" s="26">
        <v>612.79999999999995</v>
      </c>
      <c r="G83" s="26">
        <v>616</v>
      </c>
      <c r="H83" s="26"/>
      <c r="I83" s="26">
        <v>613</v>
      </c>
      <c r="J83" s="25"/>
      <c r="K83" s="25"/>
      <c r="L83" s="25"/>
      <c r="M83" s="56">
        <v>622.4</v>
      </c>
      <c r="N83" s="25"/>
      <c r="O83" s="34" cm="1">
        <f t="array" ref="O83">(
   SUM(
      LARGE(
         CHOOSE({1;2;3;4;5;6;7;8},E83,F83,G83,H83,I83,J83,K83,L83,N83),
         _xlfn.SEQUENCE(MIN(3,COUNT(E83,F83,G83,H83,I83,J83,K83,L83,N83)))
      )
   )
   + M83
) / 4</f>
        <v>616.04999999999995</v>
      </c>
      <c r="V83" s="17"/>
    </row>
    <row r="84" spans="2:22" x14ac:dyDescent="0.45">
      <c r="B84" s="21">
        <f t="shared" ref="B84:B90" si="3">+B83+1</f>
        <v>3</v>
      </c>
      <c r="C84" s="35">
        <v>9024</v>
      </c>
      <c r="D84" s="36" t="s">
        <v>167</v>
      </c>
      <c r="E84" s="31" t="s">
        <v>5</v>
      </c>
      <c r="F84" s="26">
        <v>616.4</v>
      </c>
      <c r="G84" s="26">
        <v>615.9</v>
      </c>
      <c r="H84" s="26"/>
      <c r="I84" s="26">
        <v>620.79999999999995</v>
      </c>
      <c r="J84" s="25"/>
      <c r="K84" s="25"/>
      <c r="L84" s="25"/>
      <c r="M84" s="56">
        <v>605.29999999999995</v>
      </c>
      <c r="N84" s="25"/>
      <c r="O84" s="34" cm="1">
        <f t="array" ref="O84">(
   SUM(
      LARGE(
         CHOOSE({1;2;3;4;5;6;7;8},E84,F84,G84,H84,I84,J84,K84,L84,N84),
         _xlfn.SEQUENCE(MIN(3,COUNT(E84,F84,G84,H84,I84,J84,K84,L84,N84)))
      )
   )
   + M84
) / 4</f>
        <v>614.59999999999991</v>
      </c>
      <c r="V84" s="17"/>
    </row>
    <row r="85" spans="2:22" x14ac:dyDescent="0.45">
      <c r="B85" s="21">
        <f t="shared" si="3"/>
        <v>4</v>
      </c>
      <c r="C85" s="35">
        <v>9816</v>
      </c>
      <c r="D85" s="36" t="s">
        <v>171</v>
      </c>
      <c r="E85" s="35" t="s">
        <v>5</v>
      </c>
      <c r="F85" s="26">
        <v>600.20000000000005</v>
      </c>
      <c r="G85" s="26">
        <v>608.9</v>
      </c>
      <c r="H85" s="26"/>
      <c r="I85" s="26"/>
      <c r="J85" s="26"/>
      <c r="K85" s="33">
        <v>618.29999999999995</v>
      </c>
      <c r="L85" s="26">
        <v>613.1</v>
      </c>
      <c r="M85" s="55">
        <v>607.1</v>
      </c>
      <c r="N85" s="26"/>
      <c r="O85" s="34" cm="1">
        <f t="array" ref="O85">(
   SUM(
      LARGE(
         CHOOSE({1;2;3;4;5;6;7;8},E85,F85,G85,H85,I85,J85,K85,L85,N85),
         _xlfn.SEQUENCE(MIN(3,COUNT(E85,F85,G85,H85,I85,J85,K85,L85,N85)))
      )
   )
   + M85
) / 4</f>
        <v>611.85</v>
      </c>
      <c r="V85" s="17"/>
    </row>
    <row r="86" spans="2:22" x14ac:dyDescent="0.45">
      <c r="B86" s="21">
        <f t="shared" si="3"/>
        <v>5</v>
      </c>
      <c r="C86" s="35">
        <v>9235</v>
      </c>
      <c r="D86" s="36" t="s">
        <v>170</v>
      </c>
      <c r="E86" s="31" t="s">
        <v>10</v>
      </c>
      <c r="F86" s="26">
        <v>606.20000000000005</v>
      </c>
      <c r="G86" s="26">
        <v>614.20000000000005</v>
      </c>
      <c r="H86" s="26"/>
      <c r="I86" s="26"/>
      <c r="J86" s="26">
        <v>616.9</v>
      </c>
      <c r="K86" s="26"/>
      <c r="L86" s="26"/>
      <c r="M86" s="55">
        <v>602.29999999999995</v>
      </c>
      <c r="N86" s="26"/>
      <c r="O86" s="34" cm="1">
        <f t="array" ref="O86">(
   SUM(
      LARGE(
         CHOOSE({1;2;3;4;5;6;7;8},E86,F86,G86,H86,I86,J86,K86,L86,N86),
         _xlfn.SEQUENCE(MIN(3,COUNT(E86,F86,G86,H86,I86,J86,K86,L86,N86)))
      )
   )
   + M86
) / 4</f>
        <v>609.9</v>
      </c>
      <c r="U86" s="17"/>
    </row>
    <row r="87" spans="2:22" x14ac:dyDescent="0.45">
      <c r="B87" s="21">
        <f t="shared" si="3"/>
        <v>6</v>
      </c>
      <c r="C87" s="31">
        <v>9465</v>
      </c>
      <c r="D87" s="32" t="s">
        <v>172</v>
      </c>
      <c r="E87" s="31" t="s">
        <v>16</v>
      </c>
      <c r="F87" s="27">
        <v>593.9</v>
      </c>
      <c r="G87" s="27"/>
      <c r="H87" s="27"/>
      <c r="I87" s="26">
        <v>610.20000000000005</v>
      </c>
      <c r="J87" s="25">
        <v>609.1</v>
      </c>
      <c r="K87" s="25"/>
      <c r="L87" s="25"/>
      <c r="M87" s="56">
        <v>605</v>
      </c>
      <c r="N87" s="25"/>
      <c r="O87" s="34" cm="1">
        <f t="array" ref="O87">(
   SUM(
      LARGE(
         CHOOSE({1;2;3;4;5;6;7;8},E87,F87,G87,H87,I87,J87,K87,L87,N87),
         _xlfn.SEQUENCE(MIN(3,COUNT(E87,F87,G87,H87,I87,J87,K87,L87,N87)))
      )
   )
   + M87
) / 4</f>
        <v>604.55000000000007</v>
      </c>
      <c r="U87" s="17"/>
    </row>
    <row r="88" spans="2:22" x14ac:dyDescent="0.45">
      <c r="B88" s="21">
        <f t="shared" si="3"/>
        <v>7</v>
      </c>
      <c r="C88" s="35">
        <v>8812</v>
      </c>
      <c r="D88" s="36" t="s">
        <v>165</v>
      </c>
      <c r="E88" s="35" t="s">
        <v>6</v>
      </c>
      <c r="F88" s="26">
        <v>620.79999999999995</v>
      </c>
      <c r="G88" s="26">
        <v>625.29999999999995</v>
      </c>
      <c r="H88" s="26"/>
      <c r="I88" s="26">
        <v>623.79999999999995</v>
      </c>
      <c r="J88" s="25"/>
      <c r="K88" s="42"/>
      <c r="L88" s="25"/>
      <c r="M88" s="57"/>
      <c r="N88" s="40"/>
      <c r="O88" s="34" cm="1">
        <f t="array" ref="O88">(
   SUM(
      LARGE(
         CHOOSE({1;2;3;4;5;6;7;8},E88,F88,G88,H88,I88,J88,K88,L88,N88),
         _xlfn.SEQUENCE(MIN(3,COUNT(E88,F88,G88,H88,I88,J88,K88,L88,N88)))
      )
   )
   + M88
) / 4</f>
        <v>467.47499999999997</v>
      </c>
      <c r="U88" s="17"/>
    </row>
    <row r="89" spans="2:22" x14ac:dyDescent="0.45">
      <c r="B89" s="21">
        <f t="shared" si="3"/>
        <v>8</v>
      </c>
      <c r="C89" s="31">
        <v>3325</v>
      </c>
      <c r="D89" s="32" t="s">
        <v>173</v>
      </c>
      <c r="E89" s="31" t="s">
        <v>5</v>
      </c>
      <c r="F89" s="26">
        <v>597.20000000000005</v>
      </c>
      <c r="G89" s="26"/>
      <c r="H89" s="26"/>
      <c r="I89" s="26">
        <v>601.4</v>
      </c>
      <c r="J89" s="25"/>
      <c r="K89" s="25"/>
      <c r="L89" s="25"/>
      <c r="M89" s="56">
        <v>601.79999999999995</v>
      </c>
      <c r="N89" s="25"/>
      <c r="O89" s="34" cm="1">
        <f t="array" ref="O89">(
   SUM(
      LARGE(
         CHOOSE({1;2;3;4;5;6;7;8},E89,F89,G89,H89,I89,J89,K89,L89,N89),
         _xlfn.SEQUENCE(MIN(3,COUNT(E89,F89,G89,H89,I89,J89,K89,L89,N89)))
      )
   )
   + M89
) / 4</f>
        <v>450.09999999999997</v>
      </c>
      <c r="U89" s="17"/>
    </row>
    <row r="90" spans="2:22" x14ac:dyDescent="0.45">
      <c r="B90" s="21">
        <f t="shared" si="3"/>
        <v>9</v>
      </c>
      <c r="C90" s="35">
        <v>9205</v>
      </c>
      <c r="D90" s="36" t="s">
        <v>174</v>
      </c>
      <c r="E90" s="35" t="s">
        <v>15</v>
      </c>
      <c r="F90" s="26"/>
      <c r="G90" s="26"/>
      <c r="H90" s="26"/>
      <c r="I90" s="26"/>
      <c r="J90" s="26">
        <v>585</v>
      </c>
      <c r="K90" s="26">
        <v>588.79999999999995</v>
      </c>
      <c r="L90" s="26"/>
      <c r="M90" s="55">
        <v>579.79999999999995</v>
      </c>
      <c r="N90" s="26"/>
      <c r="O90" s="34" cm="1">
        <f t="array" ref="O90">(
   SUM(
      LARGE(
         CHOOSE({1;2;3;4;5;6;7;8},E90,F90,G90,H90,I90,J90,K90,L90,N90),
         _xlfn.SEQUENCE(MIN(3,COUNT(E90,F90,G90,H90,I90,J90,K90,L90,N90)))
      )
   )
   + M90
) / 4</f>
        <v>438.4</v>
      </c>
      <c r="U90" s="17"/>
    </row>
    <row r="91" spans="2:22" x14ac:dyDescent="0.45">
      <c r="B91" s="16"/>
      <c r="C91" s="4"/>
      <c r="D91"/>
      <c r="U91" s="17"/>
    </row>
    <row r="92" spans="2:22" x14ac:dyDescent="0.45">
      <c r="B92" s="66" t="s">
        <v>178</v>
      </c>
      <c r="C92" s="66"/>
      <c r="D92" s="66"/>
      <c r="E92" s="66"/>
      <c r="F92" s="5">
        <v>1</v>
      </c>
      <c r="G92" s="59"/>
      <c r="H92" s="60"/>
      <c r="I92" s="6">
        <v>2</v>
      </c>
      <c r="J92" s="6">
        <v>3</v>
      </c>
      <c r="K92" s="6">
        <v>4</v>
      </c>
      <c r="L92" s="6" t="s">
        <v>4</v>
      </c>
      <c r="M92" s="6">
        <v>5</v>
      </c>
      <c r="N92" s="47" t="s">
        <v>4</v>
      </c>
      <c r="O92" s="45" t="s">
        <v>190</v>
      </c>
      <c r="P92" s="49"/>
      <c r="U92" s="17"/>
    </row>
    <row r="93" spans="2:22" x14ac:dyDescent="0.45">
      <c r="B93" s="5" t="s">
        <v>49</v>
      </c>
      <c r="C93" s="6" t="s">
        <v>93</v>
      </c>
      <c r="D93" s="6" t="s">
        <v>0</v>
      </c>
      <c r="E93" s="6" t="s">
        <v>91</v>
      </c>
      <c r="F93" s="24" t="s">
        <v>1</v>
      </c>
      <c r="G93" s="61" t="s">
        <v>188</v>
      </c>
      <c r="H93" s="61" t="s">
        <v>193</v>
      </c>
      <c r="I93" s="24" t="s">
        <v>13</v>
      </c>
      <c r="J93" s="24" t="s">
        <v>2</v>
      </c>
      <c r="K93" s="24" t="s">
        <v>194</v>
      </c>
      <c r="L93" s="24" t="s">
        <v>187</v>
      </c>
      <c r="M93" s="24" t="s">
        <v>3</v>
      </c>
      <c r="N93" s="48" t="s">
        <v>189</v>
      </c>
      <c r="O93" s="46" t="s">
        <v>191</v>
      </c>
      <c r="P93" s="50" t="s">
        <v>192</v>
      </c>
      <c r="T93" s="17"/>
    </row>
    <row r="94" spans="2:22" x14ac:dyDescent="0.45">
      <c r="B94" s="20">
        <v>1</v>
      </c>
      <c r="C94" s="31">
        <v>10048</v>
      </c>
      <c r="D94" s="32" t="s">
        <v>163</v>
      </c>
      <c r="E94" s="31" t="s">
        <v>73</v>
      </c>
      <c r="F94" s="27">
        <v>561.4</v>
      </c>
      <c r="G94" s="63"/>
      <c r="H94" s="63"/>
      <c r="I94" s="26">
        <v>600.29999999999995</v>
      </c>
      <c r="J94" s="62"/>
      <c r="K94" s="25"/>
      <c r="L94" s="69">
        <v>612.70000000000005</v>
      </c>
      <c r="M94" s="62"/>
      <c r="N94" s="62"/>
      <c r="O94" s="62"/>
      <c r="P94" s="34" cm="1">
        <f t="array" ref="P94">(
   SUM(
      LARGE(
         CHOOSE({1;2;3;4;5;6;7;8},E94,F94,G94,H94,I94,J94,K94,M94,O94),
         _xlfn.SEQUENCE(MIN(3,COUNT(E94,F94,G94,H94,I94,J94,K94,M94,O94)))
      )
   )
   + N94
) / 4</f>
        <v>290.42499999999995</v>
      </c>
      <c r="T94" s="17"/>
    </row>
    <row r="95" spans="2:22" ht="21" x14ac:dyDescent="0.5">
      <c r="C95" s="44"/>
      <c r="D95" s="44"/>
      <c r="E95" s="37"/>
      <c r="F95" s="28"/>
      <c r="G95" s="28"/>
      <c r="H95" s="28"/>
      <c r="I95" s="28"/>
      <c r="J95" s="38"/>
      <c r="K95" s="38"/>
      <c r="L95" s="38"/>
      <c r="M95" s="38"/>
      <c r="N95" s="38"/>
      <c r="U95" s="17"/>
    </row>
    <row r="96" spans="2:22" x14ac:dyDescent="0.45">
      <c r="B96" s="66" t="s">
        <v>179</v>
      </c>
      <c r="C96" s="66"/>
      <c r="D96" s="66"/>
      <c r="E96" s="66"/>
      <c r="F96" s="5">
        <v>1</v>
      </c>
      <c r="G96" s="59"/>
      <c r="H96" s="60"/>
      <c r="I96" s="6">
        <v>2</v>
      </c>
      <c r="J96" s="6">
        <v>3</v>
      </c>
      <c r="K96" s="6">
        <v>4</v>
      </c>
      <c r="L96" s="6">
        <v>5</v>
      </c>
      <c r="M96" s="47" t="s">
        <v>4</v>
      </c>
      <c r="N96" s="45" t="s">
        <v>190</v>
      </c>
      <c r="U96" s="17"/>
    </row>
    <row r="97" spans="1:22" x14ac:dyDescent="0.45">
      <c r="B97" s="5" t="s">
        <v>49</v>
      </c>
      <c r="C97" s="6" t="s">
        <v>93</v>
      </c>
      <c r="D97" s="6" t="s">
        <v>0</v>
      </c>
      <c r="E97" s="6" t="s">
        <v>91</v>
      </c>
      <c r="F97" s="24" t="s">
        <v>1</v>
      </c>
      <c r="G97" s="61" t="s">
        <v>188</v>
      </c>
      <c r="H97" s="61" t="s">
        <v>193</v>
      </c>
      <c r="I97" s="24" t="s">
        <v>13</v>
      </c>
      <c r="J97" s="24" t="s">
        <v>2</v>
      </c>
      <c r="K97" s="24" t="s">
        <v>194</v>
      </c>
      <c r="L97" s="24" t="s">
        <v>3</v>
      </c>
      <c r="M97" s="48" t="s">
        <v>189</v>
      </c>
      <c r="N97" s="46" t="s">
        <v>191</v>
      </c>
      <c r="O97" s="50" t="s">
        <v>192</v>
      </c>
      <c r="U97" s="17"/>
    </row>
    <row r="98" spans="1:22" x14ac:dyDescent="0.45">
      <c r="B98" s="20">
        <v>1</v>
      </c>
      <c r="C98" s="31">
        <v>8786</v>
      </c>
      <c r="D98" s="32" t="s">
        <v>180</v>
      </c>
      <c r="E98" s="31" t="s">
        <v>10</v>
      </c>
      <c r="F98" s="63"/>
      <c r="G98" s="63"/>
      <c r="H98" s="63"/>
      <c r="I98" s="63"/>
      <c r="J98" s="35">
        <v>621.6</v>
      </c>
      <c r="K98" s="64"/>
      <c r="L98" s="35">
        <v>627.70000000000005</v>
      </c>
      <c r="M98" s="55">
        <v>622.79999999999995</v>
      </c>
      <c r="N98" s="65"/>
      <c r="O98" s="34" cm="1">
        <f t="array" ref="O98">(
   SUM(
      LARGE(
         CHOOSE({1;2;3;4;5;6;7;8},E98,F98,G98,H98,I98,J98,K98,L98,N98),
         _xlfn.SEQUENCE(MIN(3,COUNT(E98,F98,G98,H98,I98,J98,K98,L98,N98)))
      )
   )
   + M98
) / 4</f>
        <v>468.02500000000003</v>
      </c>
      <c r="U98" s="17"/>
    </row>
    <row r="99" spans="1:22" x14ac:dyDescent="0.45">
      <c r="U99" s="17"/>
    </row>
    <row r="100" spans="1:22" x14ac:dyDescent="0.45">
      <c r="U100" s="17"/>
    </row>
    <row r="101" spans="1:22" x14ac:dyDescent="0.45">
      <c r="U101" s="17"/>
    </row>
    <row r="102" spans="1:22" x14ac:dyDescent="0.45">
      <c r="V102" s="17"/>
    </row>
    <row r="103" spans="1:22" x14ac:dyDescent="0.45">
      <c r="V103" s="17"/>
    </row>
    <row r="104" spans="1:22" x14ac:dyDescent="0.45">
      <c r="A104" t="s">
        <v>186</v>
      </c>
      <c r="V104" s="17"/>
    </row>
    <row r="105" spans="1:22" ht="14.25" customHeight="1" x14ac:dyDescent="0.45">
      <c r="U105" s="17"/>
    </row>
    <row r="106" spans="1:22" x14ac:dyDescent="0.45">
      <c r="U106" s="17"/>
    </row>
    <row r="107" spans="1:22" x14ac:dyDescent="0.45">
      <c r="U107" s="17"/>
    </row>
  </sheetData>
  <mergeCells count="8">
    <mergeCell ref="B92:E92"/>
    <mergeCell ref="B96:E96"/>
    <mergeCell ref="B1:O3"/>
    <mergeCell ref="B4:E4"/>
    <mergeCell ref="B28:E28"/>
    <mergeCell ref="B51:E51"/>
    <mergeCell ref="B80:E80"/>
    <mergeCell ref="B45:E45"/>
  </mergeCells>
  <conditionalFormatting sqref="F94:I94 L94:P94">
    <cfRule type="containsBlanks" priority="3">
      <formula>LEN(TRIM(F94))=0</formula>
    </cfRule>
  </conditionalFormatting>
  <conditionalFormatting sqref="F30:O43">
    <cfRule type="containsBlanks" dxfId="5" priority="7">
      <formula>LEN(TRIM(F30))=0</formula>
    </cfRule>
  </conditionalFormatting>
  <conditionalFormatting sqref="F47:O48">
    <cfRule type="containsBlanks" dxfId="4" priority="6">
      <formula>LEN(TRIM(F47))=0</formula>
    </cfRule>
  </conditionalFormatting>
  <conditionalFormatting sqref="F82:O90">
    <cfRule type="containsBlanks" dxfId="3" priority="4">
      <formula>LEN(TRIM(F82))=0</formula>
    </cfRule>
  </conditionalFormatting>
  <conditionalFormatting sqref="F98:O98">
    <cfRule type="containsBlanks" priority="2">
      <formula>LEN(TRIM(F98))=0</formula>
    </cfRule>
  </conditionalFormatting>
  <conditionalFormatting sqref="F6:P26">
    <cfRule type="containsBlanks" dxfId="2" priority="8">
      <formula>LEN(TRIM(F6))=0</formula>
    </cfRule>
  </conditionalFormatting>
  <conditionalFormatting sqref="F53:P78">
    <cfRule type="containsBlanks" dxfId="1" priority="5">
      <formula>LEN(TRIM(F53))=0</formula>
    </cfRule>
  </conditionalFormatting>
  <conditionalFormatting sqref="J94:K94">
    <cfRule type="containsBlanks" dxfId="0" priority="1">
      <formula>LEN(TRIM(J94))=0</formula>
    </cfRule>
  </conditionalFormatting>
  <pageMargins left="0.7" right="0.7" top="0.75" bottom="0.75" header="0.3" footer="0.3"/>
  <pageSetup paperSize="9" orientation="portrait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PISTOLA DE AIRE</vt:lpstr>
      <vt:lpstr>RIFLE DE AIRE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rosen</dc:creator>
  <cp:lastModifiedBy>Federación Argentina de Tiro</cp:lastModifiedBy>
  <dcterms:created xsi:type="dcterms:W3CDTF">2024-04-30T15:32:56Z</dcterms:created>
  <dcterms:modified xsi:type="dcterms:W3CDTF">2025-10-24T18:34:37Z</dcterms:modified>
</cp:coreProperties>
</file>