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cuments\TIRO\RANKING FAT 2025\"/>
    </mc:Choice>
  </mc:AlternateContent>
  <xr:revisionPtr revIDLastSave="0" documentId="13_ncr:1_{D475A527-D306-4988-A442-02CD4D096E5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ISTOLA DEPORTIVA" sheetId="1" r:id="rId1"/>
    <sheet name="PISTOLA STANDAR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Q15" i="2" s="1"/>
  <c r="L15" i="2" s="1"/>
  <c r="O15" i="2"/>
  <c r="P15" i="2"/>
  <c r="P14" i="2"/>
  <c r="O14" i="2"/>
  <c r="N14" i="2"/>
  <c r="P13" i="2"/>
  <c r="O13" i="2"/>
  <c r="N13" i="2"/>
  <c r="P12" i="2"/>
  <c r="O12" i="2"/>
  <c r="N12" i="2"/>
  <c r="P11" i="2"/>
  <c r="O11" i="2"/>
  <c r="N11" i="2"/>
  <c r="P10" i="2"/>
  <c r="O10" i="2"/>
  <c r="N10" i="2"/>
  <c r="P9" i="2"/>
  <c r="O9" i="2"/>
  <c r="N9" i="2"/>
  <c r="P8" i="2"/>
  <c r="O8" i="2"/>
  <c r="N8" i="2"/>
  <c r="P7" i="2"/>
  <c r="O7" i="2"/>
  <c r="N7" i="2"/>
  <c r="P6" i="2"/>
  <c r="O6" i="2"/>
  <c r="N6" i="2"/>
  <c r="Q11" i="2" l="1"/>
  <c r="L11" i="2" s="1"/>
  <c r="Q12" i="2"/>
  <c r="L12" i="2" s="1"/>
  <c r="Q7" i="2"/>
  <c r="L7" i="2" s="1"/>
  <c r="Q6" i="2"/>
  <c r="L6" i="2" s="1"/>
  <c r="Q14" i="2"/>
  <c r="L14" i="2" s="1"/>
  <c r="Q9" i="2"/>
  <c r="L9" i="2" s="1"/>
  <c r="Q10" i="2"/>
  <c r="L10" i="2" s="1"/>
  <c r="Q8" i="2"/>
  <c r="L8" i="2" s="1"/>
  <c r="Q13" i="2"/>
  <c r="L13" i="2" s="1"/>
  <c r="L26" i="1" l="1"/>
  <c r="L13" i="1" l="1"/>
  <c r="L6" i="1"/>
  <c r="L15" i="1"/>
  <c r="L16" i="1"/>
  <c r="L18" i="1"/>
  <c r="L19" i="1"/>
  <c r="L20" i="1"/>
  <c r="L9" i="1"/>
  <c r="L11" i="1"/>
  <c r="L8" i="1"/>
  <c r="L14" i="1"/>
  <c r="L10" i="1"/>
  <c r="L17" i="1"/>
  <c r="L12" i="1"/>
  <c r="L7" i="1"/>
  <c r="N6" i="1" l="1"/>
  <c r="O6" i="1"/>
  <c r="P6" i="1"/>
  <c r="N15" i="1"/>
  <c r="O15" i="1"/>
  <c r="P15" i="1"/>
  <c r="N11" i="1"/>
  <c r="O11" i="1"/>
  <c r="P11" i="1"/>
  <c r="N17" i="1"/>
  <c r="O17" i="1"/>
  <c r="P17" i="1"/>
  <c r="N20" i="1"/>
  <c r="O20" i="1"/>
  <c r="P20" i="1"/>
  <c r="N10" i="1"/>
  <c r="O10" i="1"/>
  <c r="P10" i="1"/>
  <c r="N7" i="1"/>
  <c r="O7" i="1"/>
  <c r="P7" i="1"/>
  <c r="N8" i="1"/>
  <c r="O8" i="1"/>
  <c r="P8" i="1"/>
  <c r="N12" i="1"/>
  <c r="O12" i="1"/>
  <c r="P12" i="1"/>
  <c r="N14" i="1"/>
  <c r="O14" i="1"/>
  <c r="P14" i="1"/>
  <c r="N13" i="1"/>
  <c r="O13" i="1"/>
  <c r="P13" i="1"/>
  <c r="N16" i="1"/>
  <c r="O16" i="1"/>
  <c r="P16" i="1"/>
  <c r="N24" i="1"/>
  <c r="O24" i="1"/>
  <c r="P24" i="1"/>
  <c r="N25" i="1"/>
  <c r="O25" i="1"/>
  <c r="P25" i="1"/>
  <c r="N27" i="1"/>
  <c r="O27" i="1"/>
  <c r="P27" i="1"/>
  <c r="N31" i="1"/>
  <c r="O31" i="1"/>
  <c r="P31" i="1"/>
  <c r="P9" i="1"/>
  <c r="O9" i="1"/>
  <c r="N9" i="1"/>
  <c r="Q25" i="1" l="1"/>
  <c r="Q31" i="1"/>
  <c r="L31" i="1" s="1"/>
  <c r="Q14" i="1"/>
  <c r="Q27" i="1"/>
  <c r="Q24" i="1"/>
  <c r="L24" i="1" s="1"/>
  <c r="Q11" i="1"/>
  <c r="Q16" i="1"/>
  <c r="Q8" i="1"/>
  <c r="Q20" i="1"/>
  <c r="Q15" i="1"/>
  <c r="Q7" i="1"/>
  <c r="Q17" i="1"/>
  <c r="Q12" i="1"/>
  <c r="Q6" i="1"/>
  <c r="Q13" i="1"/>
  <c r="Q10" i="1"/>
  <c r="Q9" i="1"/>
  <c r="L25" i="1" l="1"/>
  <c r="L27" i="1"/>
</calcChain>
</file>

<file path=xl/sharedStrings.xml><?xml version="1.0" encoding="utf-8"?>
<sst xmlns="http://schemas.openxmlformats.org/spreadsheetml/2006/main" count="110" uniqueCount="61">
  <si>
    <t>TIRADOR</t>
  </si>
  <si>
    <t>APERTURA</t>
  </si>
  <si>
    <t>LA RIOJA</t>
  </si>
  <si>
    <t>SAN RAFAEL</t>
  </si>
  <si>
    <t>BUENOS AIRES</t>
  </si>
  <si>
    <t>CORDOBA</t>
  </si>
  <si>
    <t>NACIONAL</t>
  </si>
  <si>
    <t>BUE</t>
  </si>
  <si>
    <t>FAA</t>
  </si>
  <si>
    <t>ABREGO RODRIGO</t>
  </si>
  <si>
    <t>SRF</t>
  </si>
  <si>
    <t>ALFREDO IZASA</t>
  </si>
  <si>
    <t>FEDERICO PINEDA</t>
  </si>
  <si>
    <t>CARLOS PIEROLA</t>
  </si>
  <si>
    <t>AGR</t>
  </si>
  <si>
    <t>SJA</t>
  </si>
  <si>
    <t>COR</t>
  </si>
  <si>
    <t>JOSEFINA MELLA</t>
  </si>
  <si>
    <t>TOTAL</t>
  </si>
  <si>
    <t>MILUTINOVICH CLAUDIO</t>
  </si>
  <si>
    <t>PRG</t>
  </si>
  <si>
    <t>RK</t>
  </si>
  <si>
    <t>HEALY, PATRICIO</t>
  </si>
  <si>
    <t>BEVIACQUA, JAVIER ALEJANDRO</t>
  </si>
  <si>
    <t>TRC</t>
  </si>
  <si>
    <t>PANIAGUA, ARIEL ESTEBAN</t>
  </si>
  <si>
    <t>TSN</t>
  </si>
  <si>
    <t>MODESTI, ALEXIS MARTIN</t>
  </si>
  <si>
    <t>RANKING NACIONAL 25 M. PISTOLA DEPORTIVA 2025</t>
  </si>
  <si>
    <t>GELFO, ANDRES</t>
  </si>
  <si>
    <t>CBA</t>
  </si>
  <si>
    <t>CRUZ, IVAN</t>
  </si>
  <si>
    <t>SLT</t>
  </si>
  <si>
    <t>HIGGS, MARIANO</t>
  </si>
  <si>
    <t>MZA</t>
  </si>
  <si>
    <t>PICCOLO, ALEJANDRO</t>
  </si>
  <si>
    <t>MANGANELLI, FERNANDO</t>
  </si>
  <si>
    <t>LONCHARICH, ANDRES</t>
  </si>
  <si>
    <t>TROISSI, MIGUEL</t>
  </si>
  <si>
    <t>GIMENEZ, MARCELO</t>
  </si>
  <si>
    <t xml:space="preserve">TROISI, GUILLERMO </t>
  </si>
  <si>
    <t>GARNERO, MARIO</t>
  </si>
  <si>
    <t>ALL</t>
  </si>
  <si>
    <t>N° FED</t>
  </si>
  <si>
    <t>INST</t>
  </si>
  <si>
    <t>25mts PISTOLA DEPORTIVA HOMBRE MAYOR</t>
  </si>
  <si>
    <t>25mts PISTOLA DEPORTIVA HOMBRE VETERANO</t>
  </si>
  <si>
    <t>25mts PISTOLA DEPORTIVA MUJER JUNIOR</t>
  </si>
  <si>
    <t xml:space="preserve">LA RIOJA </t>
  </si>
  <si>
    <t>BS.AS/S.RAF</t>
  </si>
  <si>
    <t>QUILMES/SAN JUAN</t>
  </si>
  <si>
    <t>MELLA MAURO</t>
  </si>
  <si>
    <t>PIEROLA CARLOS</t>
  </si>
  <si>
    <t>BEVIACQUA JAVIER</t>
  </si>
  <si>
    <t>RCU</t>
  </si>
  <si>
    <t>HERRERO, ABELARDO</t>
  </si>
  <si>
    <t>RDT</t>
  </si>
  <si>
    <t>MILUTINOVICH, CLAUDIO</t>
  </si>
  <si>
    <t>AVILA, LEONARDO</t>
  </si>
  <si>
    <t>RANKING NACIONAL 25 M. PISTOLA STANDARD 2025</t>
  </si>
  <si>
    <t>25mts PISTOLA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</si>
</sst>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name val="Calibri"/>
      <family val="2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4" fillId="3" borderId="1" xfId="0" applyFont="1" applyFill="1" applyBorder="1"/>
    <xf numFmtId="164" fontId="1" fillId="6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2</xdr:col>
      <xdr:colOff>209550</xdr:colOff>
      <xdr:row>2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CBF4FE-95B1-4D93-A06D-63437CFC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52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151321</xdr:colOff>
      <xdr:row>0</xdr:row>
      <xdr:rowOff>114300</xdr:rowOff>
    </xdr:from>
    <xdr:to>
      <xdr:col>2</xdr:col>
      <xdr:colOff>390524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A4379F-3DFB-4340-9DC6-089A35AB2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321" y="1162050"/>
          <a:ext cx="658303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1"/>
  <sheetViews>
    <sheetView showGridLines="0" showRowColHeaders="0" tabSelected="1" workbookViewId="0">
      <selection activeCell="M8" sqref="M8"/>
    </sheetView>
  </sheetViews>
  <sheetFormatPr baseColWidth="10" defaultRowHeight="15" x14ac:dyDescent="0.25"/>
  <cols>
    <col min="1" max="1" width="5.7109375" customWidth="1"/>
    <col min="2" max="3" width="8.140625" style="3" customWidth="1"/>
    <col min="4" max="4" width="30" customWidth="1"/>
    <col min="5" max="5" width="9.5703125" customWidth="1"/>
    <col min="6" max="6" width="11.42578125" style="3"/>
    <col min="9" max="9" width="13.85546875" bestFit="1" customWidth="1"/>
    <col min="12" max="12" width="8.28515625" customWidth="1"/>
    <col min="14" max="17" width="0" hidden="1" customWidth="1"/>
  </cols>
  <sheetData>
    <row r="1" spans="2:17" ht="31.5" customHeight="1" x14ac:dyDescent="0.25">
      <c r="B1" s="25" t="s">
        <v>28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5"/>
      <c r="N1" s="15"/>
      <c r="O1" s="15"/>
      <c r="P1" s="15"/>
      <c r="Q1" s="15"/>
    </row>
    <row r="2" spans="2:17" ht="31.5" customHeigh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7" ht="21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7" ht="18.75" x14ac:dyDescent="0.3">
      <c r="B4" s="16" t="s">
        <v>45</v>
      </c>
      <c r="C4" s="17"/>
      <c r="D4" s="17"/>
      <c r="E4" s="18"/>
      <c r="F4" s="6">
        <v>1</v>
      </c>
      <c r="G4" s="20">
        <v>2</v>
      </c>
      <c r="H4" s="20">
        <v>3</v>
      </c>
      <c r="I4" s="20">
        <v>4</v>
      </c>
      <c r="J4" s="20">
        <v>5</v>
      </c>
      <c r="K4" s="19"/>
      <c r="L4" s="21"/>
    </row>
    <row r="5" spans="2:17" x14ac:dyDescent="0.25">
      <c r="B5" s="6" t="s">
        <v>21</v>
      </c>
      <c r="C5" s="20" t="s">
        <v>43</v>
      </c>
      <c r="D5" s="20" t="s">
        <v>0</v>
      </c>
      <c r="E5" s="20" t="s">
        <v>44</v>
      </c>
      <c r="F5" s="20" t="s">
        <v>1</v>
      </c>
      <c r="G5" s="20" t="s">
        <v>2</v>
      </c>
      <c r="H5" s="20" t="s">
        <v>3</v>
      </c>
      <c r="I5" s="20" t="s">
        <v>4</v>
      </c>
      <c r="J5" s="20" t="s">
        <v>5</v>
      </c>
      <c r="K5" s="20" t="s">
        <v>6</v>
      </c>
      <c r="L5" s="20" t="s">
        <v>18</v>
      </c>
    </row>
    <row r="6" spans="2:17" x14ac:dyDescent="0.25">
      <c r="B6" s="24">
        <v>1</v>
      </c>
      <c r="C6" s="35">
        <v>9175</v>
      </c>
      <c r="D6" s="30" t="s">
        <v>13</v>
      </c>
      <c r="E6" s="1" t="s">
        <v>14</v>
      </c>
      <c r="F6" s="5">
        <v>525</v>
      </c>
      <c r="G6" s="5">
        <v>534</v>
      </c>
      <c r="H6" s="4">
        <v>530</v>
      </c>
      <c r="I6" s="4"/>
      <c r="J6" s="4"/>
      <c r="K6" s="22"/>
      <c r="L6" s="23">
        <f>SUM(F6:K6)</f>
        <v>1589</v>
      </c>
      <c r="N6">
        <f>IF(COUNT(F6,G6,H6,I6,J6)&gt;=1,LARGE(F6:J6,1),"0")</f>
        <v>534</v>
      </c>
      <c r="O6">
        <f>IF(COUNT(F6:J6)&gt;=2,LARGE(F6:J6,2),"0")</f>
        <v>530</v>
      </c>
      <c r="P6">
        <f>IF(COUNT(F6:J6)&gt;=3,LARGE(F6:J6,3),"0")</f>
        <v>525</v>
      </c>
      <c r="Q6">
        <f t="shared" ref="Q6:Q20" si="0">SUM(N6:P6)+K6</f>
        <v>1589</v>
      </c>
    </row>
    <row r="7" spans="2:17" x14ac:dyDescent="0.25">
      <c r="B7" s="24">
        <v>2</v>
      </c>
      <c r="C7" s="35">
        <v>9085</v>
      </c>
      <c r="D7" s="30" t="s">
        <v>12</v>
      </c>
      <c r="E7" s="1" t="s">
        <v>14</v>
      </c>
      <c r="F7" s="5">
        <v>541</v>
      </c>
      <c r="G7" s="5">
        <v>562</v>
      </c>
      <c r="H7" s="12"/>
      <c r="I7" s="4"/>
      <c r="J7" s="4"/>
      <c r="K7" s="22"/>
      <c r="L7" s="23">
        <f>SUM(F7:K7)</f>
        <v>1103</v>
      </c>
      <c r="N7">
        <f>IF(COUNT(F7,G7,H7,I7,J7)&gt;=1,LARGE(F7:J7,1),"0")</f>
        <v>562</v>
      </c>
      <c r="O7">
        <f>IF(COUNT(F7:J7)&gt;=2,LARGE(F7:J7,2),"0")</f>
        <v>541</v>
      </c>
      <c r="P7" t="str">
        <f>IF(COUNT(F7:J7)&gt;=3,LARGE(F7:J7,3),"0")</f>
        <v>0</v>
      </c>
      <c r="Q7">
        <f t="shared" si="0"/>
        <v>1103</v>
      </c>
    </row>
    <row r="8" spans="2:17" x14ac:dyDescent="0.25">
      <c r="B8" s="24">
        <v>3</v>
      </c>
      <c r="C8" s="35"/>
      <c r="D8" s="30" t="s">
        <v>33</v>
      </c>
      <c r="E8" s="1" t="s">
        <v>34</v>
      </c>
      <c r="F8" s="9"/>
      <c r="G8" s="4">
        <v>528</v>
      </c>
      <c r="H8" s="4">
        <v>545</v>
      </c>
      <c r="I8" s="4"/>
      <c r="J8" s="4"/>
      <c r="K8" s="22"/>
      <c r="L8" s="23">
        <f>SUM(F8:K8)</f>
        <v>1073</v>
      </c>
      <c r="N8">
        <f>IF(COUNT(F8,G8,H8,I8,J8)&gt;=1,LARGE(F8:J8,1),"0")</f>
        <v>545</v>
      </c>
      <c r="O8">
        <f>IF(COUNT(F8:J8)&gt;=2,LARGE(F8:J8,2),"0")</f>
        <v>528</v>
      </c>
      <c r="P8" t="str">
        <f>IF(COUNT(F8:J8)&gt;=3,LARGE(F8:J8,3),"0")</f>
        <v>0</v>
      </c>
      <c r="Q8">
        <f t="shared" si="0"/>
        <v>1073</v>
      </c>
    </row>
    <row r="9" spans="2:17" x14ac:dyDescent="0.25">
      <c r="B9" s="24">
        <v>4</v>
      </c>
      <c r="C9" s="1"/>
      <c r="D9" s="14" t="s">
        <v>36</v>
      </c>
      <c r="E9" s="1" t="s">
        <v>34</v>
      </c>
      <c r="F9" s="9"/>
      <c r="G9" s="4">
        <v>520</v>
      </c>
      <c r="H9" s="4">
        <v>535</v>
      </c>
      <c r="I9" s="4"/>
      <c r="J9" s="4"/>
      <c r="K9" s="22"/>
      <c r="L9" s="23">
        <f>SUM(F9:K9)</f>
        <v>1055</v>
      </c>
      <c r="N9">
        <f>IF(COUNT(F9,G9,H9,I9,J9)&gt;=1,LARGE(F9:J9,1),"0")</f>
        <v>535</v>
      </c>
      <c r="O9">
        <f>IF(COUNT(F9:J9)&gt;=2,LARGE(F9:J9,2),"0")</f>
        <v>520</v>
      </c>
      <c r="P9" t="str">
        <f>IF(COUNT(F9:J9)&gt;=3,LARGE(F9:J9,3),"0")</f>
        <v>0</v>
      </c>
      <c r="Q9">
        <f t="shared" si="0"/>
        <v>1055</v>
      </c>
    </row>
    <row r="10" spans="2:17" x14ac:dyDescent="0.25">
      <c r="B10" s="24">
        <v>5</v>
      </c>
      <c r="C10" s="35"/>
      <c r="D10" s="30" t="s">
        <v>37</v>
      </c>
      <c r="E10" s="1" t="s">
        <v>34</v>
      </c>
      <c r="F10" s="9"/>
      <c r="G10" s="4">
        <v>517</v>
      </c>
      <c r="H10" s="4">
        <v>505</v>
      </c>
      <c r="I10" s="4"/>
      <c r="J10" s="4"/>
      <c r="K10" s="22"/>
      <c r="L10" s="23">
        <f>SUM(F10:K10)</f>
        <v>1022</v>
      </c>
      <c r="N10">
        <f>IF(COUNT(F10,G10,H10,I10,J10)&gt;=1,LARGE(F10:J10,1),"0")</f>
        <v>517</v>
      </c>
      <c r="O10">
        <f>IF(COUNT(F10:J10)&gt;=2,LARGE(F10:J10,2),"0")</f>
        <v>505</v>
      </c>
      <c r="P10" t="str">
        <f>IF(COUNT(F10:J10)&gt;=3,LARGE(F10:J10,3),"0")</f>
        <v>0</v>
      </c>
      <c r="Q10">
        <f t="shared" si="0"/>
        <v>1022</v>
      </c>
    </row>
    <row r="11" spans="2:17" x14ac:dyDescent="0.25">
      <c r="B11" s="24">
        <v>6</v>
      </c>
      <c r="C11" s="35"/>
      <c r="D11" s="30" t="s">
        <v>35</v>
      </c>
      <c r="E11" s="1" t="s">
        <v>34</v>
      </c>
      <c r="F11" s="9"/>
      <c r="G11" s="5">
        <v>521</v>
      </c>
      <c r="H11" s="4">
        <v>498</v>
      </c>
      <c r="I11" s="4"/>
      <c r="J11" s="4"/>
      <c r="K11" s="22"/>
      <c r="L11" s="23">
        <f>SUM(F11:K11)</f>
        <v>1019</v>
      </c>
      <c r="N11">
        <f>IF(COUNT(F11,G11,H11,I11,J11)&gt;=1,LARGE(F11:J11,1),"0")</f>
        <v>521</v>
      </c>
      <c r="O11">
        <f>IF(COUNT(F11:J11)&gt;=2,LARGE(F11:J11,2),"0")</f>
        <v>498</v>
      </c>
      <c r="P11" t="str">
        <f>IF(COUNT(F11:J11)&gt;=3,LARGE(F11:J11,3),"0")</f>
        <v>0</v>
      </c>
      <c r="Q11">
        <f t="shared" si="0"/>
        <v>1019</v>
      </c>
    </row>
    <row r="12" spans="2:17" x14ac:dyDescent="0.25">
      <c r="B12" s="24">
        <v>7</v>
      </c>
      <c r="C12" s="35"/>
      <c r="D12" s="30" t="s">
        <v>29</v>
      </c>
      <c r="E12" s="1" t="s">
        <v>30</v>
      </c>
      <c r="F12" s="9"/>
      <c r="G12" s="5">
        <v>564</v>
      </c>
      <c r="H12" s="12"/>
      <c r="I12" s="4"/>
      <c r="J12" s="4"/>
      <c r="K12" s="22"/>
      <c r="L12" s="23">
        <f>SUM(F12:K12)</f>
        <v>564</v>
      </c>
      <c r="N12">
        <f>IF(COUNT(F12,G12,H12,I12,J12)&gt;=1,LARGE(F12:J12,1),"0")</f>
        <v>564</v>
      </c>
      <c r="O12" t="str">
        <f>IF(COUNT(F12:J12)&gt;=2,LARGE(F12:J12,2),"0")</f>
        <v>0</v>
      </c>
      <c r="P12" t="str">
        <f>IF(COUNT(F12:J12)&gt;=3,LARGE(F12:J12,3),"0")</f>
        <v>0</v>
      </c>
      <c r="Q12">
        <f t="shared" si="0"/>
        <v>564</v>
      </c>
    </row>
    <row r="13" spans="2:17" x14ac:dyDescent="0.25">
      <c r="B13" s="24">
        <v>8</v>
      </c>
      <c r="C13" s="1">
        <v>9503</v>
      </c>
      <c r="D13" s="14" t="s">
        <v>9</v>
      </c>
      <c r="E13" s="1" t="s">
        <v>8</v>
      </c>
      <c r="F13" s="5">
        <v>534</v>
      </c>
      <c r="G13" s="10"/>
      <c r="H13" s="12"/>
      <c r="I13" s="4"/>
      <c r="J13" s="4"/>
      <c r="K13" s="22"/>
      <c r="L13" s="23">
        <f>SUM(F13:K13)</f>
        <v>534</v>
      </c>
      <c r="N13">
        <f>IF(COUNT(F13,G13,H13,I13,J13)&gt;=1,LARGE(F13:J13,1),"0")</f>
        <v>534</v>
      </c>
      <c r="O13" t="str">
        <f>IF(COUNT(F13:J13)&gt;=2,LARGE(F13:J13,2),"0")</f>
        <v>0</v>
      </c>
      <c r="P13" t="str">
        <f>IF(COUNT(F13:J13)&gt;=3,LARGE(F13:J13,3),"0")</f>
        <v>0</v>
      </c>
      <c r="Q13">
        <f t="shared" si="0"/>
        <v>534</v>
      </c>
    </row>
    <row r="14" spans="2:17" x14ac:dyDescent="0.25">
      <c r="B14" s="24">
        <v>9</v>
      </c>
      <c r="C14" s="35"/>
      <c r="D14" s="30" t="s">
        <v>31</v>
      </c>
      <c r="E14" s="1" t="s">
        <v>32</v>
      </c>
      <c r="F14" s="9"/>
      <c r="G14" s="4">
        <v>528</v>
      </c>
      <c r="H14" s="12"/>
      <c r="I14" s="4"/>
      <c r="J14" s="4"/>
      <c r="K14" s="22"/>
      <c r="L14" s="23">
        <f>SUM(F14:K14)</f>
        <v>528</v>
      </c>
      <c r="N14">
        <f>IF(COUNT(F14,G14,H14,I14,J14)&gt;=1,LARGE(F14:J14,1),"0")</f>
        <v>528</v>
      </c>
      <c r="O14" t="str">
        <f>IF(COUNT(F14:J14)&gt;=2,LARGE(F14:J14,2),"0")</f>
        <v>0</v>
      </c>
      <c r="P14" t="str">
        <f>IF(COUNT(F14:J14)&gt;=3,LARGE(F14:J14,3),"0")</f>
        <v>0</v>
      </c>
      <c r="Q14">
        <f t="shared" si="0"/>
        <v>528</v>
      </c>
    </row>
    <row r="15" spans="2:17" x14ac:dyDescent="0.25">
      <c r="B15" s="24">
        <v>10</v>
      </c>
      <c r="C15" s="35">
        <v>9172</v>
      </c>
      <c r="D15" s="30" t="s">
        <v>22</v>
      </c>
      <c r="E15" s="1" t="s">
        <v>7</v>
      </c>
      <c r="F15" s="5">
        <v>523</v>
      </c>
      <c r="G15" s="9"/>
      <c r="H15" s="12"/>
      <c r="I15" s="4"/>
      <c r="J15" s="4"/>
      <c r="K15" s="22"/>
      <c r="L15" s="23">
        <f>SUM(F15:K15)</f>
        <v>523</v>
      </c>
      <c r="N15">
        <f>IF(COUNT(F15,G15,H15,I15,J15)&gt;=1,LARGE(F15:J15,1),"0")</f>
        <v>523</v>
      </c>
      <c r="O15" t="str">
        <f>IF(COUNT(F15:J15)&gt;=2,LARGE(F15:J15,2),"0")</f>
        <v>0</v>
      </c>
      <c r="P15" t="str">
        <f>IF(COUNT(F15:J15)&gt;=3,LARGE(F15:J15,3),"0")</f>
        <v>0</v>
      </c>
      <c r="Q15">
        <f t="shared" si="0"/>
        <v>523</v>
      </c>
    </row>
    <row r="16" spans="2:17" x14ac:dyDescent="0.25">
      <c r="B16" s="24">
        <v>11</v>
      </c>
      <c r="C16" s="35">
        <v>9615</v>
      </c>
      <c r="D16" s="30" t="s">
        <v>19</v>
      </c>
      <c r="E16" s="1" t="s">
        <v>20</v>
      </c>
      <c r="F16" s="5">
        <v>504</v>
      </c>
      <c r="G16" s="9"/>
      <c r="H16" s="12"/>
      <c r="I16" s="4"/>
      <c r="J16" s="4"/>
      <c r="K16" s="22"/>
      <c r="L16" s="23">
        <f>SUM(F16:K16)</f>
        <v>504</v>
      </c>
      <c r="N16">
        <f>IF(COUNT(F16,G16,H16,I16,J16)&gt;=1,LARGE(F16:J16,1),"0")</f>
        <v>504</v>
      </c>
      <c r="O16" t="str">
        <f>IF(COUNT(F16:J16)&gt;=2,LARGE(F16:J16,2),"0")</f>
        <v>0</v>
      </c>
      <c r="P16" t="str">
        <f>IF(COUNT(F16:J16)&gt;=3,LARGE(F16:J16,3),"0")</f>
        <v>0</v>
      </c>
      <c r="Q16">
        <f t="shared" si="0"/>
        <v>504</v>
      </c>
    </row>
    <row r="17" spans="2:17" x14ac:dyDescent="0.25">
      <c r="B17" s="24">
        <v>12</v>
      </c>
      <c r="C17" s="36">
        <v>9246</v>
      </c>
      <c r="D17" s="30" t="s">
        <v>38</v>
      </c>
      <c r="E17" s="1" t="s">
        <v>30</v>
      </c>
      <c r="F17" s="9"/>
      <c r="G17" s="4">
        <v>490</v>
      </c>
      <c r="H17" s="12"/>
      <c r="I17" s="4"/>
      <c r="J17" s="4"/>
      <c r="K17" s="22"/>
      <c r="L17" s="23">
        <f>SUM(F17:K17)</f>
        <v>490</v>
      </c>
      <c r="N17">
        <f>IF(COUNT(F17,G17,H17,I17,J17)&gt;=1,LARGE(F17:J17,1),"0")</f>
        <v>490</v>
      </c>
      <c r="O17" t="str">
        <f>IF(COUNT(F17:J17)&gt;=2,LARGE(F17:J17,2),"0")</f>
        <v>0</v>
      </c>
      <c r="P17" t="str">
        <f>IF(COUNT(F17:J17)&gt;=3,LARGE(F17:J17,3),"0")</f>
        <v>0</v>
      </c>
      <c r="Q17">
        <f t="shared" si="0"/>
        <v>490</v>
      </c>
    </row>
    <row r="18" spans="2:17" x14ac:dyDescent="0.25">
      <c r="B18" s="24">
        <v>13</v>
      </c>
      <c r="C18" s="35">
        <v>33</v>
      </c>
      <c r="D18" s="30" t="s">
        <v>23</v>
      </c>
      <c r="E18" s="1" t="s">
        <v>24</v>
      </c>
      <c r="F18" s="5">
        <v>479</v>
      </c>
      <c r="G18" s="9"/>
      <c r="H18" s="12"/>
      <c r="I18" s="4"/>
      <c r="J18" s="4"/>
      <c r="K18" s="22"/>
      <c r="L18" s="23">
        <f>SUM(F18:K18)</f>
        <v>479</v>
      </c>
    </row>
    <row r="19" spans="2:17" x14ac:dyDescent="0.25">
      <c r="B19" s="24">
        <v>14</v>
      </c>
      <c r="C19" s="35">
        <v>9614</v>
      </c>
      <c r="D19" s="30" t="s">
        <v>25</v>
      </c>
      <c r="E19" s="1" t="s">
        <v>26</v>
      </c>
      <c r="F19" s="5">
        <v>474</v>
      </c>
      <c r="G19" s="10"/>
      <c r="H19" s="12"/>
      <c r="I19" s="4"/>
      <c r="J19" s="4"/>
      <c r="K19" s="22"/>
      <c r="L19" s="23">
        <f>SUM(F19:K19)</f>
        <v>474</v>
      </c>
    </row>
    <row r="20" spans="2:17" x14ac:dyDescent="0.25">
      <c r="B20" s="24">
        <v>15</v>
      </c>
      <c r="C20" s="35">
        <v>9606</v>
      </c>
      <c r="D20" s="30" t="s">
        <v>27</v>
      </c>
      <c r="E20" s="1" t="s">
        <v>24</v>
      </c>
      <c r="F20" s="5">
        <v>450</v>
      </c>
      <c r="G20" s="9"/>
      <c r="H20" s="12"/>
      <c r="I20" s="4"/>
      <c r="J20" s="4"/>
      <c r="K20" s="22"/>
      <c r="L20" s="23">
        <f>SUM(F20:K20)</f>
        <v>450</v>
      </c>
      <c r="N20">
        <f>IF(COUNT(F20,G20,H20,I20,J20)&gt;=1,LARGE(F20:J20,1),"0")</f>
        <v>450</v>
      </c>
      <c r="O20" t="str">
        <f>IF(COUNT(F20:J20)&gt;=2,LARGE(F20:J20,2),"0")</f>
        <v>0</v>
      </c>
      <c r="P20" t="str">
        <f>IF(COUNT(F20:J20)&gt;=3,LARGE(F20:J20,3),"0")</f>
        <v>0</v>
      </c>
      <c r="Q20">
        <f t="shared" si="0"/>
        <v>450</v>
      </c>
    </row>
    <row r="22" spans="2:17" ht="18.75" x14ac:dyDescent="0.3">
      <c r="B22" s="16" t="s">
        <v>46</v>
      </c>
      <c r="C22" s="17"/>
      <c r="D22" s="17"/>
      <c r="E22" s="18"/>
      <c r="F22" s="6">
        <v>1</v>
      </c>
      <c r="G22" s="20">
        <v>2</v>
      </c>
      <c r="H22" s="20">
        <v>3</v>
      </c>
      <c r="I22" s="20">
        <v>4</v>
      </c>
      <c r="J22" s="20">
        <v>5</v>
      </c>
      <c r="K22" s="19"/>
      <c r="L22" s="21"/>
    </row>
    <row r="23" spans="2:17" x14ac:dyDescent="0.25">
      <c r="B23" s="6" t="s">
        <v>21</v>
      </c>
      <c r="C23" s="20" t="s">
        <v>43</v>
      </c>
      <c r="D23" s="20" t="s">
        <v>0</v>
      </c>
      <c r="E23" s="20" t="s">
        <v>44</v>
      </c>
      <c r="F23" s="20" t="s">
        <v>1</v>
      </c>
      <c r="G23" s="20" t="s">
        <v>2</v>
      </c>
      <c r="H23" s="20" t="s">
        <v>3</v>
      </c>
      <c r="I23" s="20" t="s">
        <v>4</v>
      </c>
      <c r="J23" s="20" t="s">
        <v>5</v>
      </c>
      <c r="K23" s="20" t="s">
        <v>6</v>
      </c>
      <c r="L23" s="20" t="s">
        <v>18</v>
      </c>
    </row>
    <row r="24" spans="2:17" x14ac:dyDescent="0.25">
      <c r="B24" s="2">
        <v>1</v>
      </c>
      <c r="C24" s="7">
        <v>7138</v>
      </c>
      <c r="D24" s="8" t="s">
        <v>11</v>
      </c>
      <c r="E24" s="1" t="s">
        <v>15</v>
      </c>
      <c r="F24" s="11"/>
      <c r="G24" s="4">
        <v>551</v>
      </c>
      <c r="H24" s="12"/>
      <c r="I24" s="4"/>
      <c r="J24" s="4"/>
      <c r="K24" s="22"/>
      <c r="L24" s="23">
        <f>Q24</f>
        <v>551</v>
      </c>
      <c r="N24">
        <f>IF(COUNT(F24,G24,H24,I24,J24)&gt;=1,LARGE(F24:J24,1),"0")</f>
        <v>551</v>
      </c>
      <c r="O24" t="str">
        <f>IF(COUNT(F24:J24)&gt;=2,LARGE(F24:J24,2),"0")</f>
        <v>0</v>
      </c>
      <c r="P24" t="str">
        <f>IF(COUNT(F24:J24)&gt;=3,LARGE(F24:J24,3),"0")</f>
        <v>0</v>
      </c>
      <c r="Q24">
        <f t="shared" ref="Q24:Q31" si="1">SUM(N24:P24)+K24</f>
        <v>551</v>
      </c>
    </row>
    <row r="25" spans="2:17" x14ac:dyDescent="0.25">
      <c r="B25" s="2">
        <v>2</v>
      </c>
      <c r="C25" s="7">
        <v>7164</v>
      </c>
      <c r="D25" s="8" t="s">
        <v>39</v>
      </c>
      <c r="E25" s="1" t="s">
        <v>15</v>
      </c>
      <c r="F25" s="11"/>
      <c r="G25" s="4">
        <v>514</v>
      </c>
      <c r="H25" s="12"/>
      <c r="I25" s="4"/>
      <c r="J25" s="4"/>
      <c r="K25" s="22"/>
      <c r="L25" s="23">
        <f>Q25</f>
        <v>514</v>
      </c>
      <c r="N25">
        <f>IF(COUNT(F25,G25,H25,I25,J25)&gt;=1,LARGE(F25:J25,1),"0")</f>
        <v>514</v>
      </c>
      <c r="O25" t="str">
        <f>IF(COUNT(F25:J25)&gt;=2,LARGE(F25:J25,2),"0")</f>
        <v>0</v>
      </c>
      <c r="P25" t="str">
        <f>IF(COUNT(F25:J25)&gt;=3,LARGE(F25:J25,3),"0")</f>
        <v>0</v>
      </c>
      <c r="Q25">
        <f t="shared" si="1"/>
        <v>514</v>
      </c>
    </row>
    <row r="26" spans="2:17" x14ac:dyDescent="0.25">
      <c r="B26" s="2">
        <v>3</v>
      </c>
      <c r="C26" s="7">
        <v>8034</v>
      </c>
      <c r="D26" s="8" t="s">
        <v>41</v>
      </c>
      <c r="E26" s="1" t="s">
        <v>42</v>
      </c>
      <c r="F26" s="11"/>
      <c r="G26" s="12"/>
      <c r="H26" s="4">
        <v>468</v>
      </c>
      <c r="I26" s="4"/>
      <c r="J26" s="4"/>
      <c r="K26" s="22"/>
      <c r="L26" s="23">
        <f>SUM(F26:K26)</f>
        <v>468</v>
      </c>
    </row>
    <row r="27" spans="2:17" x14ac:dyDescent="0.25">
      <c r="B27" s="13">
        <v>4</v>
      </c>
      <c r="C27" s="7"/>
      <c r="D27" s="8" t="s">
        <v>40</v>
      </c>
      <c r="E27" s="1" t="s">
        <v>16</v>
      </c>
      <c r="F27" s="11"/>
      <c r="G27" s="4">
        <v>380</v>
      </c>
      <c r="H27" s="12"/>
      <c r="I27" s="4"/>
      <c r="J27" s="4"/>
      <c r="K27" s="22"/>
      <c r="L27" s="23">
        <f>Q27</f>
        <v>380</v>
      </c>
      <c r="N27">
        <f>IF(COUNT(F27,G27,H27,I27,J27)&gt;=1,LARGE(F27:J27,1),"0")</f>
        <v>380</v>
      </c>
      <c r="O27" t="str">
        <f>IF(COUNT(F27:J27)&gt;=2,LARGE(F27:J27,2),"0")</f>
        <v>0</v>
      </c>
      <c r="P27" t="str">
        <f>IF(COUNT(F27:J27)&gt;=3,LARGE(F27:J27,3),"0")</f>
        <v>0</v>
      </c>
      <c r="Q27">
        <f t="shared" si="1"/>
        <v>380</v>
      </c>
    </row>
    <row r="29" spans="2:17" ht="18.75" x14ac:dyDescent="0.3">
      <c r="B29" s="16" t="s">
        <v>47</v>
      </c>
      <c r="C29" s="17"/>
      <c r="D29" s="17"/>
      <c r="E29" s="18"/>
      <c r="F29" s="6">
        <v>1</v>
      </c>
      <c r="G29" s="20">
        <v>2</v>
      </c>
      <c r="H29" s="20">
        <v>3</v>
      </c>
      <c r="I29" s="20">
        <v>4</v>
      </c>
      <c r="J29" s="20">
        <v>5</v>
      </c>
      <c r="K29" s="19"/>
      <c r="L29" s="21"/>
    </row>
    <row r="30" spans="2:17" x14ac:dyDescent="0.25">
      <c r="B30" s="6" t="s">
        <v>21</v>
      </c>
      <c r="C30" s="20" t="s">
        <v>43</v>
      </c>
      <c r="D30" s="20" t="s">
        <v>0</v>
      </c>
      <c r="E30" s="20" t="s">
        <v>44</v>
      </c>
      <c r="F30" s="20" t="s">
        <v>1</v>
      </c>
      <c r="G30" s="20" t="s">
        <v>2</v>
      </c>
      <c r="H30" s="20" t="s">
        <v>3</v>
      </c>
      <c r="I30" s="20" t="s">
        <v>4</v>
      </c>
      <c r="J30" s="20" t="s">
        <v>5</v>
      </c>
      <c r="K30" s="20" t="s">
        <v>6</v>
      </c>
      <c r="L30" s="20" t="s">
        <v>18</v>
      </c>
    </row>
    <row r="31" spans="2:17" x14ac:dyDescent="0.25">
      <c r="B31" s="24">
        <v>1</v>
      </c>
      <c r="C31" s="1">
        <v>9429</v>
      </c>
      <c r="D31" s="14" t="s">
        <v>17</v>
      </c>
      <c r="E31" s="1" t="s">
        <v>10</v>
      </c>
      <c r="F31" s="5">
        <v>508</v>
      </c>
      <c r="G31" s="9"/>
      <c r="H31" s="5">
        <v>522</v>
      </c>
      <c r="I31" s="5"/>
      <c r="J31" s="5"/>
      <c r="K31" s="22"/>
      <c r="L31" s="23">
        <f>Q31</f>
        <v>1030</v>
      </c>
      <c r="N31">
        <f>IF(COUNT(F31,G31,H31,I31,J31)&gt;=1,LARGE(F31:J31,1),"0")</f>
        <v>522</v>
      </c>
      <c r="O31">
        <f>IF(COUNT(F31:J31)&gt;=2,LARGE(F31:J31,2),"0")</f>
        <v>508</v>
      </c>
      <c r="P31" t="str">
        <f>IF(COUNT(F31:J31)&gt;=3,LARGE(F31:J31,3),"0")</f>
        <v>0</v>
      </c>
      <c r="Q31">
        <f t="shared" si="1"/>
        <v>1030</v>
      </c>
    </row>
  </sheetData>
  <sheetProtection sheet="1" objects="1" scenarios="1"/>
  <sortState xmlns:xlrd2="http://schemas.microsoft.com/office/spreadsheetml/2017/richdata2" ref="C6:L20">
    <sortCondition descending="1" ref="L6:L20"/>
  </sortState>
  <mergeCells count="4">
    <mergeCell ref="B1:L3"/>
    <mergeCell ref="B4:E4"/>
    <mergeCell ref="B22:E22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3749-A14F-4CD8-AEA2-61A34A7FABE7}">
  <dimension ref="B1:Q15"/>
  <sheetViews>
    <sheetView showGridLines="0" showRowColHeaders="0" workbookViewId="0">
      <selection activeCell="J19" sqref="J19"/>
    </sheetView>
  </sheetViews>
  <sheetFormatPr baseColWidth="10" defaultRowHeight="15" x14ac:dyDescent="0.25"/>
  <cols>
    <col min="1" max="1" width="5.7109375" customWidth="1"/>
    <col min="2" max="2" width="6.28515625" customWidth="1"/>
    <col min="3" max="3" width="13.140625" style="26" customWidth="1"/>
    <col min="4" max="4" width="26.85546875" customWidth="1"/>
    <col min="5" max="5" width="13.28515625" customWidth="1"/>
    <col min="6" max="6" width="11.42578125" style="3"/>
    <col min="9" max="9" width="16.85546875" bestFit="1" customWidth="1"/>
    <col min="12" max="12" width="8.28515625" customWidth="1"/>
    <col min="14" max="17" width="0" hidden="1" customWidth="1"/>
  </cols>
  <sheetData>
    <row r="1" spans="2:17" ht="31.5" customHeight="1" x14ac:dyDescent="0.25">
      <c r="B1" s="25" t="s">
        <v>59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5"/>
      <c r="N1" s="15"/>
      <c r="O1" s="15"/>
      <c r="P1" s="15"/>
      <c r="Q1" s="15"/>
    </row>
    <row r="2" spans="2:17" ht="31.5" customHeight="1" x14ac:dyDescent="0.2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7" ht="21" customHeight="1" x14ac:dyDescent="0.2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7" ht="18.75" x14ac:dyDescent="0.3">
      <c r="B4" s="16" t="s">
        <v>60</v>
      </c>
      <c r="C4" s="17"/>
      <c r="D4" s="17"/>
      <c r="E4" s="18"/>
      <c r="F4" s="6">
        <v>1</v>
      </c>
      <c r="G4" s="20">
        <v>2</v>
      </c>
      <c r="H4" s="20">
        <v>3</v>
      </c>
      <c r="I4" s="20">
        <v>4</v>
      </c>
      <c r="J4" s="20">
        <v>5</v>
      </c>
      <c r="K4" s="19"/>
      <c r="L4" s="21"/>
    </row>
    <row r="5" spans="2:17" x14ac:dyDescent="0.25">
      <c r="B5" s="6" t="s">
        <v>21</v>
      </c>
      <c r="C5" s="20" t="s">
        <v>43</v>
      </c>
      <c r="D5" s="20" t="s">
        <v>0</v>
      </c>
      <c r="E5" s="20" t="s">
        <v>44</v>
      </c>
      <c r="F5" s="20" t="s">
        <v>1</v>
      </c>
      <c r="G5" s="20" t="s">
        <v>48</v>
      </c>
      <c r="H5" s="32" t="s">
        <v>49</v>
      </c>
      <c r="I5" s="32" t="s">
        <v>50</v>
      </c>
      <c r="J5" s="20" t="s">
        <v>5</v>
      </c>
      <c r="K5" s="20" t="s">
        <v>6</v>
      </c>
      <c r="L5" s="20" t="s">
        <v>18</v>
      </c>
    </row>
    <row r="6" spans="2:17" x14ac:dyDescent="0.25">
      <c r="B6" s="29">
        <v>1</v>
      </c>
      <c r="C6" s="27">
        <v>9431</v>
      </c>
      <c r="D6" s="14" t="s">
        <v>51</v>
      </c>
      <c r="E6" s="1" t="s">
        <v>10</v>
      </c>
      <c r="F6" s="4">
        <v>502</v>
      </c>
      <c r="G6" s="33"/>
      <c r="H6" s="27">
        <v>528</v>
      </c>
      <c r="I6" s="4"/>
      <c r="J6" s="4"/>
      <c r="K6" s="22"/>
      <c r="L6" s="23">
        <f t="shared" ref="L6:L15" si="0">Q6</f>
        <v>1030</v>
      </c>
      <c r="N6">
        <f t="shared" ref="N6:N15" si="1">IF(COUNT(F6,G6,H6,I6,J6)&gt;=1,LARGE(F6:J6,1),"0")</f>
        <v>528</v>
      </c>
      <c r="O6">
        <f t="shared" ref="O6:O15" si="2">IF(COUNT(F6:J6)&gt;=2,LARGE(F6:J6,2),"0")</f>
        <v>502</v>
      </c>
      <c r="P6" t="str">
        <f t="shared" ref="P6:P15" si="3">IF(COUNT(F6:J6)&gt;=3,LARGE(F6:J6,3),"0")</f>
        <v>0</v>
      </c>
      <c r="Q6">
        <f t="shared" ref="Q6:Q15" si="4">SUM(N6:P6)+K6</f>
        <v>1030</v>
      </c>
    </row>
    <row r="7" spans="2:17" x14ac:dyDescent="0.25">
      <c r="B7" s="29">
        <v>2</v>
      </c>
      <c r="C7" s="27">
        <v>9175</v>
      </c>
      <c r="D7" s="14" t="s">
        <v>52</v>
      </c>
      <c r="E7" s="1" t="s">
        <v>14</v>
      </c>
      <c r="F7" s="4">
        <v>503</v>
      </c>
      <c r="G7" s="34"/>
      <c r="H7" s="4">
        <v>518</v>
      </c>
      <c r="I7" s="4"/>
      <c r="J7" s="28"/>
      <c r="K7" s="22"/>
      <c r="L7" s="23">
        <f t="shared" si="0"/>
        <v>1021</v>
      </c>
      <c r="N7">
        <f t="shared" si="1"/>
        <v>518</v>
      </c>
      <c r="O7">
        <f t="shared" si="2"/>
        <v>503</v>
      </c>
      <c r="P7" t="str">
        <f t="shared" si="3"/>
        <v>0</v>
      </c>
      <c r="Q7">
        <f t="shared" si="4"/>
        <v>1021</v>
      </c>
    </row>
    <row r="8" spans="2:17" x14ac:dyDescent="0.25">
      <c r="B8" s="29">
        <v>3</v>
      </c>
      <c r="C8" s="24">
        <v>33</v>
      </c>
      <c r="D8" s="30" t="s">
        <v>53</v>
      </c>
      <c r="E8" s="1" t="s">
        <v>54</v>
      </c>
      <c r="F8" s="29">
        <v>474</v>
      </c>
      <c r="G8" s="31"/>
      <c r="H8" s="4">
        <v>524</v>
      </c>
      <c r="I8" s="4"/>
      <c r="J8" s="4"/>
      <c r="K8" s="22"/>
      <c r="L8" s="23">
        <f t="shared" si="0"/>
        <v>998</v>
      </c>
      <c r="N8">
        <f t="shared" si="1"/>
        <v>524</v>
      </c>
      <c r="O8">
        <f t="shared" si="2"/>
        <v>474</v>
      </c>
      <c r="P8" t="str">
        <f t="shared" si="3"/>
        <v>0</v>
      </c>
      <c r="Q8">
        <f t="shared" si="4"/>
        <v>998</v>
      </c>
    </row>
    <row r="9" spans="2:17" x14ac:dyDescent="0.25">
      <c r="B9" s="29">
        <v>4</v>
      </c>
      <c r="C9" s="24">
        <v>7190</v>
      </c>
      <c r="D9" s="30" t="s">
        <v>55</v>
      </c>
      <c r="E9" s="1" t="s">
        <v>56</v>
      </c>
      <c r="F9" s="29">
        <v>517</v>
      </c>
      <c r="G9" s="31"/>
      <c r="H9" s="33"/>
      <c r="I9" s="4"/>
      <c r="J9" s="4"/>
      <c r="K9" s="22"/>
      <c r="L9" s="23">
        <f t="shared" si="0"/>
        <v>517</v>
      </c>
      <c r="N9">
        <f t="shared" si="1"/>
        <v>517</v>
      </c>
      <c r="O9" t="str">
        <f t="shared" si="2"/>
        <v>0</v>
      </c>
      <c r="P9" t="str">
        <f t="shared" si="3"/>
        <v>0</v>
      </c>
      <c r="Q9">
        <f t="shared" si="4"/>
        <v>517</v>
      </c>
    </row>
    <row r="10" spans="2:17" x14ac:dyDescent="0.25">
      <c r="B10" s="29">
        <v>5</v>
      </c>
      <c r="C10" s="24">
        <v>8949</v>
      </c>
      <c r="D10" s="30" t="s">
        <v>33</v>
      </c>
      <c r="E10" s="1" t="s">
        <v>34</v>
      </c>
      <c r="F10" s="31"/>
      <c r="G10" s="31"/>
      <c r="H10" s="4">
        <v>515</v>
      </c>
      <c r="I10" s="4"/>
      <c r="J10" s="4"/>
      <c r="K10" s="22"/>
      <c r="L10" s="23">
        <f t="shared" si="0"/>
        <v>515</v>
      </c>
      <c r="N10">
        <f t="shared" si="1"/>
        <v>515</v>
      </c>
      <c r="O10" t="str">
        <f t="shared" si="2"/>
        <v>0</v>
      </c>
      <c r="P10" t="str">
        <f t="shared" si="3"/>
        <v>0</v>
      </c>
      <c r="Q10">
        <f t="shared" si="4"/>
        <v>515</v>
      </c>
    </row>
    <row r="11" spans="2:17" x14ac:dyDescent="0.25">
      <c r="B11" s="29">
        <v>6</v>
      </c>
      <c r="C11" s="24">
        <v>9617</v>
      </c>
      <c r="D11" s="30" t="s">
        <v>57</v>
      </c>
      <c r="E11" s="1" t="s">
        <v>26</v>
      </c>
      <c r="F11" s="29">
        <v>508</v>
      </c>
      <c r="G11" s="31"/>
      <c r="H11" s="33"/>
      <c r="I11" s="4"/>
      <c r="J11" s="4"/>
      <c r="K11" s="22"/>
      <c r="L11" s="23">
        <f t="shared" si="0"/>
        <v>508</v>
      </c>
      <c r="N11">
        <f t="shared" si="1"/>
        <v>508</v>
      </c>
      <c r="O11" t="str">
        <f t="shared" si="2"/>
        <v>0</v>
      </c>
      <c r="P11" t="str">
        <f t="shared" si="3"/>
        <v>0</v>
      </c>
      <c r="Q11">
        <f t="shared" si="4"/>
        <v>508</v>
      </c>
    </row>
    <row r="12" spans="2:17" x14ac:dyDescent="0.25">
      <c r="B12" s="29">
        <v>7</v>
      </c>
      <c r="C12" s="24">
        <v>9008</v>
      </c>
      <c r="D12" s="30" t="s">
        <v>36</v>
      </c>
      <c r="E12" s="1" t="s">
        <v>34</v>
      </c>
      <c r="F12" s="31"/>
      <c r="G12" s="31"/>
      <c r="H12" s="4">
        <v>506</v>
      </c>
      <c r="I12" s="4"/>
      <c r="J12" s="4"/>
      <c r="K12" s="22"/>
      <c r="L12" s="23">
        <f t="shared" si="0"/>
        <v>506</v>
      </c>
      <c r="N12">
        <f t="shared" si="1"/>
        <v>506</v>
      </c>
      <c r="O12" t="str">
        <f t="shared" si="2"/>
        <v>0</v>
      </c>
      <c r="P12" t="str">
        <f t="shared" si="3"/>
        <v>0</v>
      </c>
      <c r="Q12">
        <f t="shared" si="4"/>
        <v>506</v>
      </c>
    </row>
    <row r="13" spans="2:17" x14ac:dyDescent="0.25">
      <c r="B13" s="29">
        <v>8</v>
      </c>
      <c r="C13" s="27">
        <v>10031</v>
      </c>
      <c r="D13" s="14" t="s">
        <v>58</v>
      </c>
      <c r="E13" s="1" t="s">
        <v>7</v>
      </c>
      <c r="F13" s="4">
        <v>448</v>
      </c>
      <c r="G13" s="33"/>
      <c r="H13" s="33"/>
      <c r="I13" s="4"/>
      <c r="J13" s="4"/>
      <c r="K13" s="22"/>
      <c r="L13" s="23">
        <f t="shared" si="0"/>
        <v>448</v>
      </c>
      <c r="N13">
        <f t="shared" si="1"/>
        <v>448</v>
      </c>
      <c r="O13" t="str">
        <f t="shared" si="2"/>
        <v>0</v>
      </c>
      <c r="P13" t="str">
        <f t="shared" si="3"/>
        <v>0</v>
      </c>
      <c r="Q13">
        <f t="shared" si="4"/>
        <v>448</v>
      </c>
    </row>
    <row r="14" spans="2:17" x14ac:dyDescent="0.25">
      <c r="B14" s="29">
        <v>9</v>
      </c>
      <c r="C14" s="24">
        <v>9614</v>
      </c>
      <c r="D14" s="30" t="s">
        <v>25</v>
      </c>
      <c r="E14" s="1" t="s">
        <v>26</v>
      </c>
      <c r="F14" s="29">
        <v>407</v>
      </c>
      <c r="G14" s="31"/>
      <c r="H14" s="33"/>
      <c r="I14" s="4"/>
      <c r="J14" s="4"/>
      <c r="K14" s="22"/>
      <c r="L14" s="23">
        <f t="shared" si="0"/>
        <v>407</v>
      </c>
      <c r="N14">
        <f t="shared" si="1"/>
        <v>407</v>
      </c>
      <c r="O14" t="str">
        <f t="shared" si="2"/>
        <v>0</v>
      </c>
      <c r="P14" t="str">
        <f t="shared" si="3"/>
        <v>0</v>
      </c>
      <c r="Q14">
        <f t="shared" si="4"/>
        <v>407</v>
      </c>
    </row>
    <row r="15" spans="2:17" x14ac:dyDescent="0.25">
      <c r="B15" s="29">
        <v>8</v>
      </c>
      <c r="C15" s="24">
        <v>9606</v>
      </c>
      <c r="D15" s="30" t="s">
        <v>27</v>
      </c>
      <c r="E15" s="1" t="s">
        <v>54</v>
      </c>
      <c r="F15" s="29">
        <v>392</v>
      </c>
      <c r="G15" s="31"/>
      <c r="H15" s="33"/>
      <c r="I15" s="4"/>
      <c r="J15" s="4"/>
      <c r="K15" s="22"/>
      <c r="L15" s="23">
        <f t="shared" si="0"/>
        <v>392</v>
      </c>
      <c r="N15">
        <f t="shared" si="1"/>
        <v>392</v>
      </c>
      <c r="O15" t="str">
        <f t="shared" si="2"/>
        <v>0</v>
      </c>
      <c r="P15" t="str">
        <f t="shared" si="3"/>
        <v>0</v>
      </c>
      <c r="Q15">
        <f t="shared" si="4"/>
        <v>392</v>
      </c>
    </row>
  </sheetData>
  <sheetProtection sheet="1" objects="1" scenarios="1"/>
  <mergeCells count="2">
    <mergeCell ref="B1:L3"/>
    <mergeCell ref="B4:E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PISTOLA DEPORTIVA</vt:lpstr>
      <vt:lpstr>PISTOLA STANDARD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Usuario</cp:lastModifiedBy>
  <dcterms:created xsi:type="dcterms:W3CDTF">2024-04-30T15:32:56Z</dcterms:created>
  <dcterms:modified xsi:type="dcterms:W3CDTF">2025-06-29T12:29:13Z</dcterms:modified>
</cp:coreProperties>
</file>