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uario\Documents\TIRO\RANKING FAT 2025\"/>
    </mc:Choice>
  </mc:AlternateContent>
  <xr:revisionPtr revIDLastSave="0" documentId="13_ncr:1_{7F67F4D2-9A73-4515-A17E-356DC528B408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PISTOLA 11.25mm" sheetId="1" r:id="rId1"/>
    <sheet name="PISTOLA 9mm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" i="2" l="1"/>
  <c r="O35" i="2"/>
  <c r="N35" i="2"/>
  <c r="Q35" i="2" s="1"/>
  <c r="L35" i="2"/>
  <c r="P34" i="2"/>
  <c r="O34" i="2"/>
  <c r="N34" i="2"/>
  <c r="L34" i="2"/>
  <c r="P33" i="2"/>
  <c r="O33" i="2"/>
  <c r="N33" i="2"/>
  <c r="L33" i="2"/>
  <c r="P32" i="2"/>
  <c r="O32" i="2"/>
  <c r="N32" i="2"/>
  <c r="L32" i="2"/>
  <c r="Q28" i="2"/>
  <c r="P28" i="2"/>
  <c r="O28" i="2"/>
  <c r="N28" i="2"/>
  <c r="L28" i="2"/>
  <c r="Q27" i="2"/>
  <c r="P27" i="2"/>
  <c r="O27" i="2"/>
  <c r="N27" i="2"/>
  <c r="L27" i="2"/>
  <c r="P26" i="2"/>
  <c r="O26" i="2"/>
  <c r="N26" i="2"/>
  <c r="L26" i="2"/>
  <c r="P22" i="2"/>
  <c r="O22" i="2"/>
  <c r="N22" i="2"/>
  <c r="L22" i="2"/>
  <c r="P21" i="2"/>
  <c r="O21" i="2"/>
  <c r="N21" i="2"/>
  <c r="L21" i="2"/>
  <c r="P20" i="2"/>
  <c r="O20" i="2"/>
  <c r="N20" i="2"/>
  <c r="L20" i="2"/>
  <c r="P19" i="2"/>
  <c r="O19" i="2"/>
  <c r="N19" i="2"/>
  <c r="L19" i="2"/>
  <c r="P18" i="2"/>
  <c r="O18" i="2"/>
  <c r="N18" i="2"/>
  <c r="L18" i="2"/>
  <c r="P17" i="2"/>
  <c r="O17" i="2"/>
  <c r="N17" i="2"/>
  <c r="L17" i="2"/>
  <c r="P16" i="2"/>
  <c r="O16" i="2"/>
  <c r="N16" i="2"/>
  <c r="L16" i="2"/>
  <c r="P15" i="2"/>
  <c r="O15" i="2"/>
  <c r="N15" i="2"/>
  <c r="L15" i="2"/>
  <c r="Q14" i="2"/>
  <c r="P14" i="2"/>
  <c r="O14" i="2"/>
  <c r="N14" i="2"/>
  <c r="L14" i="2"/>
  <c r="Q13" i="2"/>
  <c r="P13" i="2"/>
  <c r="O13" i="2"/>
  <c r="N13" i="2"/>
  <c r="L13" i="2"/>
  <c r="Q12" i="2"/>
  <c r="P12" i="2"/>
  <c r="O12" i="2"/>
  <c r="N12" i="2"/>
  <c r="L12" i="2"/>
  <c r="Q11" i="2"/>
  <c r="P11" i="2"/>
  <c r="O11" i="2"/>
  <c r="N11" i="2"/>
  <c r="L11" i="2"/>
  <c r="Q10" i="2"/>
  <c r="P10" i="2"/>
  <c r="O10" i="2"/>
  <c r="N10" i="2"/>
  <c r="L10" i="2"/>
  <c r="Q9" i="2"/>
  <c r="P9" i="2"/>
  <c r="O9" i="2"/>
  <c r="N9" i="2"/>
  <c r="L9" i="2"/>
  <c r="Q8" i="2"/>
  <c r="P8" i="2"/>
  <c r="O8" i="2"/>
  <c r="N8" i="2"/>
  <c r="L8" i="2"/>
  <c r="Q7" i="2"/>
  <c r="P7" i="2"/>
  <c r="O7" i="2"/>
  <c r="N7" i="2"/>
  <c r="L7" i="2"/>
  <c r="Q6" i="2"/>
  <c r="P6" i="2"/>
  <c r="O6" i="2"/>
  <c r="N6" i="2"/>
  <c r="L6" i="2"/>
  <c r="Q26" i="2" l="1"/>
  <c r="Q32" i="2"/>
  <c r="Q34" i="2"/>
  <c r="Q33" i="2"/>
  <c r="L10" i="1" l="1"/>
  <c r="L11" i="1"/>
  <c r="L12" i="1"/>
  <c r="L13" i="1"/>
  <c r="L14" i="1"/>
  <c r="L16" i="1"/>
  <c r="L17" i="1"/>
  <c r="L18" i="1"/>
  <c r="L19" i="1"/>
  <c r="L15" i="1"/>
  <c r="L9" i="1"/>
  <c r="L8" i="1"/>
  <c r="L7" i="1"/>
  <c r="L6" i="1"/>
  <c r="L31" i="1"/>
  <c r="L34" i="1"/>
  <c r="L32" i="1"/>
  <c r="L35" i="1"/>
  <c r="L33" i="1"/>
  <c r="P34" i="1"/>
  <c r="O34" i="1"/>
  <c r="N34" i="1"/>
  <c r="L26" i="1"/>
  <c r="L24" i="1"/>
  <c r="L27" i="1"/>
  <c r="L25" i="1"/>
  <c r="L23" i="1"/>
  <c r="N8" i="1"/>
  <c r="O8" i="1"/>
  <c r="P8" i="1"/>
  <c r="N15" i="1"/>
  <c r="O15" i="1"/>
  <c r="P15" i="1"/>
  <c r="N19" i="1"/>
  <c r="O19" i="1"/>
  <c r="P19" i="1"/>
  <c r="N7" i="1"/>
  <c r="O7" i="1"/>
  <c r="P7" i="1"/>
  <c r="N13" i="1"/>
  <c r="O13" i="1"/>
  <c r="P13" i="1"/>
  <c r="N9" i="1"/>
  <c r="O9" i="1"/>
  <c r="P9" i="1"/>
  <c r="N10" i="1"/>
  <c r="O10" i="1"/>
  <c r="P10" i="1"/>
  <c r="N12" i="1"/>
  <c r="O12" i="1"/>
  <c r="P12" i="1"/>
  <c r="N14" i="1"/>
  <c r="O14" i="1"/>
  <c r="P14" i="1"/>
  <c r="N6" i="1"/>
  <c r="O6" i="1"/>
  <c r="P6" i="1"/>
  <c r="N16" i="1"/>
  <c r="O16" i="1"/>
  <c r="P16" i="1"/>
  <c r="N11" i="1"/>
  <c r="O11" i="1"/>
  <c r="P11" i="1"/>
  <c r="N24" i="1"/>
  <c r="O24" i="1"/>
  <c r="P24" i="1"/>
  <c r="N25" i="1"/>
  <c r="O25" i="1"/>
  <c r="P25" i="1"/>
  <c r="N23" i="1"/>
  <c r="O23" i="1"/>
  <c r="P23" i="1"/>
  <c r="N27" i="1"/>
  <c r="O27" i="1"/>
  <c r="P27" i="1"/>
  <c r="N31" i="1"/>
  <c r="O31" i="1"/>
  <c r="P31" i="1"/>
  <c r="N35" i="1"/>
  <c r="O35" i="1"/>
  <c r="P35" i="1"/>
  <c r="N32" i="1"/>
  <c r="O32" i="1"/>
  <c r="P32" i="1"/>
  <c r="P17" i="1"/>
  <c r="O17" i="1"/>
  <c r="N17" i="1"/>
  <c r="Q34" i="1" l="1"/>
  <c r="Q13" i="1"/>
  <c r="Q8" i="1"/>
  <c r="Q35" i="1"/>
  <c r="Q17" i="1"/>
  <c r="Q14" i="1"/>
  <c r="Q9" i="1"/>
  <c r="Q11" i="1"/>
  <c r="Q31" i="1"/>
  <c r="Q24" i="1"/>
  <c r="Q23" i="1"/>
  <c r="Q32" i="1"/>
  <c r="Q10" i="1"/>
  <c r="Q6" i="1"/>
  <c r="Q15" i="1"/>
  <c r="Q12" i="1"/>
  <c r="Q16" i="1"/>
  <c r="Q19" i="1"/>
  <c r="Q7" i="1"/>
  <c r="Q25" i="1"/>
  <c r="Q27" i="1"/>
</calcChain>
</file>

<file path=xl/sharedStrings.xml><?xml version="1.0" encoding="utf-8"?>
<sst xmlns="http://schemas.openxmlformats.org/spreadsheetml/2006/main" count="170" uniqueCount="66">
  <si>
    <t>TIRADOR</t>
  </si>
  <si>
    <t>APERTURA</t>
  </si>
  <si>
    <t>NACIONAL</t>
  </si>
  <si>
    <t>BUE</t>
  </si>
  <si>
    <t>GEBHART RODRIGO</t>
  </si>
  <si>
    <t>BENDERSKY LUIS</t>
  </si>
  <si>
    <t>MILUTINOVICH CLAUDIO</t>
  </si>
  <si>
    <t>PANIAGUA ARIEL</t>
  </si>
  <si>
    <t>MARTINEZ DANIEL</t>
  </si>
  <si>
    <t>QUI</t>
  </si>
  <si>
    <t>PER</t>
  </si>
  <si>
    <t>ISAZA ALFREDO</t>
  </si>
  <si>
    <t>SJA</t>
  </si>
  <si>
    <t>COR</t>
  </si>
  <si>
    <t>PIEROLA CARLOS</t>
  </si>
  <si>
    <t xml:space="preserve">TROISI MIGUEL </t>
  </si>
  <si>
    <t>AGR</t>
  </si>
  <si>
    <t>OTERMIN, MAURICIO</t>
  </si>
  <si>
    <t>BRAÑA, LIONEL</t>
  </si>
  <si>
    <t>BS.AS/S.RAF</t>
  </si>
  <si>
    <t>TOTAL</t>
  </si>
  <si>
    <t>ALONSO MANUEL</t>
  </si>
  <si>
    <t>CORDOBA</t>
  </si>
  <si>
    <t>VA</t>
  </si>
  <si>
    <t>LOPEZ FERNANDO</t>
  </si>
  <si>
    <t>ATGQ</t>
  </si>
  <si>
    <t>FAA</t>
  </si>
  <si>
    <t>ABREGO RORIGO</t>
  </si>
  <si>
    <t>QUILMES/SAN JUAN</t>
  </si>
  <si>
    <t>RK</t>
  </si>
  <si>
    <t>FUERTES, LUCIANO IVAN</t>
  </si>
  <si>
    <t>TOMEZ, EDUARDO FABIAN</t>
  </si>
  <si>
    <t>TCO</t>
  </si>
  <si>
    <t>RODRIGUEZ, CARLOS</t>
  </si>
  <si>
    <t>CHAVERO, GUADALUPE</t>
  </si>
  <si>
    <t>LRJ</t>
  </si>
  <si>
    <t>JALILE, JUAN</t>
  </si>
  <si>
    <t>GIMENEZ, MARCELO</t>
  </si>
  <si>
    <t>TROISI, GUILLERMO</t>
  </si>
  <si>
    <t>SIRABO, ALBERTO</t>
  </si>
  <si>
    <t>SLU</t>
  </si>
  <si>
    <t>GELFO, ANDRES</t>
  </si>
  <si>
    <t>CBA</t>
  </si>
  <si>
    <t>MANGANELLI, FERNANDO</t>
  </si>
  <si>
    <t>MZA</t>
  </si>
  <si>
    <t>HIGGS, MARIANO</t>
  </si>
  <si>
    <t>LA RIOJA</t>
  </si>
  <si>
    <t>N° FED</t>
  </si>
  <si>
    <t>INST</t>
  </si>
  <si>
    <t>25mts PISTOLA 11.25 MAYOR</t>
  </si>
  <si>
    <t>25mts PISTOLA 11.25 PROMOCIONAL</t>
  </si>
  <si>
    <t>25mts PISTOLA 11.25 VETERANO</t>
  </si>
  <si>
    <t>LOPEZ, FERNANDO</t>
  </si>
  <si>
    <t>SAENZ VICTOR</t>
  </si>
  <si>
    <t>MILUNITOVICH CLAUDIO</t>
  </si>
  <si>
    <t>ABREGO RODRIGO</t>
  </si>
  <si>
    <t>BRAÑA LIONEL</t>
  </si>
  <si>
    <t>VAL</t>
  </si>
  <si>
    <t>MARCOLLI, IGNACIO</t>
  </si>
  <si>
    <t>CAT</t>
  </si>
  <si>
    <t>ARIOLO, DANIEL</t>
  </si>
  <si>
    <t>RANKING NACIONAL 25M. PISTOLA 9mm 2025</t>
  </si>
  <si>
    <t>RANKING NACIONAL 25M. PISTOLA 11.25mm 2025</t>
  </si>
  <si>
    <t>25mts PISTOLA 9mm MAYOR</t>
  </si>
  <si>
    <t>25mts PISTOLA 9mm PROMOCIONAL</t>
  </si>
  <si>
    <t>25mts PISTOLA 9mm VETERANOS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</si>
</sst>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28"/>
      <name val="Calibri"/>
      <family val="2"/>
    </font>
    <font>
      <b/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0" borderId="1" xfId="0" applyFont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left"/>
    </xf>
    <xf numFmtId="0" fontId="8" fillId="4" borderId="4" xfId="0" applyFont="1" applyFill="1" applyBorder="1" applyAlignment="1">
      <alignment horizontal="center"/>
    </xf>
    <xf numFmtId="0" fontId="1" fillId="5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47625</xdr:rowOff>
    </xdr:from>
    <xdr:to>
      <xdr:col>2</xdr:col>
      <xdr:colOff>371475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EB67D5-52BE-47C1-84E0-58AC39416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47625"/>
          <a:ext cx="7048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47625</xdr:rowOff>
    </xdr:from>
    <xdr:to>
      <xdr:col>2</xdr:col>
      <xdr:colOff>352425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E8F7F1-C4EC-4E5D-A787-FA41C1C2A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47625"/>
          <a:ext cx="7048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5"/>
  <sheetViews>
    <sheetView showGridLines="0" showRowColHeaders="0" workbookViewId="0"/>
  </sheetViews>
  <sheetFormatPr baseColWidth="10" defaultRowHeight="15" x14ac:dyDescent="0.25"/>
  <cols>
    <col min="1" max="1" width="5.85546875" customWidth="1"/>
    <col min="2" max="2" width="8.140625" customWidth="1"/>
    <col min="3" max="3" width="12.42578125" customWidth="1"/>
    <col min="4" max="4" width="24.140625" customWidth="1"/>
    <col min="5" max="5" width="13.28515625" customWidth="1"/>
    <col min="6" max="6" width="11.42578125" style="3"/>
    <col min="7" max="7" width="13.5703125" customWidth="1"/>
    <col min="9" max="9" width="20.5703125" customWidth="1"/>
    <col min="10" max="10" width="13.42578125" customWidth="1"/>
    <col min="12" max="12" width="11.7109375" customWidth="1"/>
    <col min="14" max="17" width="0" hidden="1" customWidth="1"/>
  </cols>
  <sheetData>
    <row r="1" spans="2:18" ht="31.5" customHeight="1" x14ac:dyDescent="0.25">
      <c r="B1" s="23" t="s">
        <v>62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5"/>
      <c r="N1" s="24"/>
      <c r="O1" s="24"/>
      <c r="P1" s="24"/>
      <c r="Q1" s="24"/>
      <c r="R1" s="24"/>
    </row>
    <row r="2" spans="2:18" ht="31.5" customHeight="1" x14ac:dyDescent="0.25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5"/>
    </row>
    <row r="3" spans="2:18" ht="21" customHeight="1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5"/>
    </row>
    <row r="4" spans="2:18" ht="16.5" customHeight="1" x14ac:dyDescent="0.3">
      <c r="B4" s="14" t="s">
        <v>49</v>
      </c>
      <c r="C4" s="15"/>
      <c r="D4" s="15"/>
      <c r="E4" s="16"/>
      <c r="F4" s="7">
        <v>1</v>
      </c>
      <c r="G4" s="18">
        <v>2</v>
      </c>
      <c r="H4" s="18">
        <v>3</v>
      </c>
      <c r="I4" s="18">
        <v>4</v>
      </c>
      <c r="J4" s="18">
        <v>5</v>
      </c>
      <c r="K4" s="17"/>
      <c r="L4" s="19"/>
    </row>
    <row r="5" spans="2:18" x14ac:dyDescent="0.25">
      <c r="B5" s="7" t="s">
        <v>29</v>
      </c>
      <c r="C5" s="18" t="s">
        <v>47</v>
      </c>
      <c r="D5" s="18" t="s">
        <v>0</v>
      </c>
      <c r="E5" s="18" t="s">
        <v>48</v>
      </c>
      <c r="F5" s="18" t="s">
        <v>1</v>
      </c>
      <c r="G5" s="18" t="s">
        <v>46</v>
      </c>
      <c r="H5" s="18" t="s">
        <v>19</v>
      </c>
      <c r="I5" s="18" t="s">
        <v>28</v>
      </c>
      <c r="J5" s="18" t="s">
        <v>22</v>
      </c>
      <c r="K5" s="18" t="s">
        <v>2</v>
      </c>
      <c r="L5" s="18" t="s">
        <v>20</v>
      </c>
    </row>
    <row r="6" spans="2:18" x14ac:dyDescent="0.25">
      <c r="B6" s="20">
        <v>1</v>
      </c>
      <c r="C6" s="20">
        <v>9175</v>
      </c>
      <c r="D6" s="22" t="s">
        <v>14</v>
      </c>
      <c r="E6" s="1" t="s">
        <v>16</v>
      </c>
      <c r="F6" s="4">
        <v>351</v>
      </c>
      <c r="G6" s="4">
        <v>345</v>
      </c>
      <c r="H6" s="4">
        <v>340</v>
      </c>
      <c r="I6" s="4"/>
      <c r="J6" s="4"/>
      <c r="K6" s="13"/>
      <c r="L6" s="27">
        <f t="shared" ref="L6:L19" si="0">SUM(F6:K6)</f>
        <v>1036</v>
      </c>
      <c r="N6">
        <f t="shared" ref="N6:N19" si="1">IF(COUNT(F6,G6,H6,I6,J6)&gt;=1,LARGE(F6:J6,1),"0")</f>
        <v>351</v>
      </c>
      <c r="O6">
        <f t="shared" ref="O6:O19" si="2">IF(COUNT(F6:J6)&gt;=2,LARGE(F6:J6,2),"0")</f>
        <v>345</v>
      </c>
      <c r="P6">
        <f t="shared" ref="P6:P19" si="3">IF(COUNT(F6:J6)&gt;=3,LARGE(F6:J6,3),"0")</f>
        <v>340</v>
      </c>
      <c r="Q6">
        <f t="shared" ref="Q6:Q19" si="4">SUM(N6:P6)+K6</f>
        <v>1036</v>
      </c>
    </row>
    <row r="7" spans="2:18" x14ac:dyDescent="0.25">
      <c r="B7" s="20">
        <v>2</v>
      </c>
      <c r="C7" s="20">
        <v>9008</v>
      </c>
      <c r="D7" s="2" t="s">
        <v>43</v>
      </c>
      <c r="E7" s="1" t="s">
        <v>44</v>
      </c>
      <c r="F7" s="9"/>
      <c r="G7" s="4">
        <v>326</v>
      </c>
      <c r="H7" s="4">
        <v>331</v>
      </c>
      <c r="I7" s="4"/>
      <c r="J7" s="4"/>
      <c r="K7" s="13"/>
      <c r="L7" s="27">
        <f t="shared" si="0"/>
        <v>657</v>
      </c>
      <c r="N7">
        <f t="shared" si="1"/>
        <v>331</v>
      </c>
      <c r="O7">
        <f t="shared" si="2"/>
        <v>326</v>
      </c>
      <c r="P7" t="str">
        <f t="shared" si="3"/>
        <v>0</v>
      </c>
      <c r="Q7">
        <f t="shared" si="4"/>
        <v>657</v>
      </c>
    </row>
    <row r="8" spans="2:18" x14ac:dyDescent="0.25">
      <c r="B8" s="20">
        <v>3</v>
      </c>
      <c r="C8" s="20">
        <v>8949</v>
      </c>
      <c r="D8" s="22" t="s">
        <v>45</v>
      </c>
      <c r="E8" s="1" t="s">
        <v>44</v>
      </c>
      <c r="F8" s="9"/>
      <c r="G8" s="4">
        <v>303</v>
      </c>
      <c r="H8" s="4">
        <v>327</v>
      </c>
      <c r="I8" s="4"/>
      <c r="J8" s="8"/>
      <c r="K8" s="13"/>
      <c r="L8" s="27">
        <f t="shared" si="0"/>
        <v>630</v>
      </c>
      <c r="N8">
        <f t="shared" si="1"/>
        <v>327</v>
      </c>
      <c r="O8">
        <f t="shared" si="2"/>
        <v>303</v>
      </c>
      <c r="P8" t="str">
        <f t="shared" si="3"/>
        <v>0</v>
      </c>
      <c r="Q8">
        <f t="shared" si="4"/>
        <v>630</v>
      </c>
    </row>
    <row r="9" spans="2:18" x14ac:dyDescent="0.25">
      <c r="B9" s="20">
        <v>4</v>
      </c>
      <c r="C9" s="20"/>
      <c r="D9" s="22" t="s">
        <v>41</v>
      </c>
      <c r="E9" s="21" t="s">
        <v>42</v>
      </c>
      <c r="F9" s="9"/>
      <c r="G9" s="4">
        <v>338</v>
      </c>
      <c r="H9" s="11"/>
      <c r="I9" s="4"/>
      <c r="J9" s="8"/>
      <c r="K9" s="13"/>
      <c r="L9" s="27">
        <f t="shared" si="0"/>
        <v>338</v>
      </c>
      <c r="M9" s="28"/>
      <c r="N9" s="28">
        <f t="shared" si="1"/>
        <v>338</v>
      </c>
      <c r="O9" s="28" t="str">
        <f t="shared" si="2"/>
        <v>0</v>
      </c>
      <c r="P9" s="28" t="str">
        <f t="shared" si="3"/>
        <v>0</v>
      </c>
      <c r="Q9" s="28">
        <f t="shared" si="4"/>
        <v>338</v>
      </c>
      <c r="R9" s="28"/>
    </row>
    <row r="10" spans="2:18" ht="15.75" customHeight="1" x14ac:dyDescent="0.35">
      <c r="B10" s="20">
        <v>5</v>
      </c>
      <c r="C10" s="1">
        <v>9387</v>
      </c>
      <c r="D10" s="2" t="s">
        <v>4</v>
      </c>
      <c r="E10" s="1" t="s">
        <v>9</v>
      </c>
      <c r="F10" s="5">
        <v>335</v>
      </c>
      <c r="G10" s="10"/>
      <c r="H10" s="12"/>
      <c r="I10" s="5"/>
      <c r="J10" s="5"/>
      <c r="K10" s="13"/>
      <c r="L10" s="27">
        <f t="shared" si="0"/>
        <v>335</v>
      </c>
      <c r="M10" s="29"/>
      <c r="N10" s="28">
        <f t="shared" si="1"/>
        <v>335</v>
      </c>
      <c r="O10" s="28" t="str">
        <f t="shared" si="2"/>
        <v>0</v>
      </c>
      <c r="P10" s="28" t="str">
        <f t="shared" si="3"/>
        <v>0</v>
      </c>
      <c r="Q10" s="28">
        <f t="shared" si="4"/>
        <v>335</v>
      </c>
      <c r="R10" s="28"/>
    </row>
    <row r="11" spans="2:18" x14ac:dyDescent="0.25">
      <c r="B11" s="20">
        <v>6</v>
      </c>
      <c r="C11" s="1">
        <v>9615</v>
      </c>
      <c r="D11" s="2" t="s">
        <v>6</v>
      </c>
      <c r="E11" s="1" t="s">
        <v>10</v>
      </c>
      <c r="F11" s="5">
        <v>332</v>
      </c>
      <c r="G11" s="10"/>
      <c r="H11" s="12"/>
      <c r="I11" s="5"/>
      <c r="J11" s="5"/>
      <c r="K11" s="13"/>
      <c r="L11" s="27">
        <f t="shared" si="0"/>
        <v>332</v>
      </c>
      <c r="M11" s="28"/>
      <c r="N11" s="28">
        <f t="shared" si="1"/>
        <v>332</v>
      </c>
      <c r="O11" s="28" t="str">
        <f t="shared" si="2"/>
        <v>0</v>
      </c>
      <c r="P11" s="28" t="str">
        <f t="shared" si="3"/>
        <v>0</v>
      </c>
      <c r="Q11" s="28">
        <f t="shared" si="4"/>
        <v>332</v>
      </c>
      <c r="R11" s="28"/>
    </row>
    <row r="12" spans="2:18" x14ac:dyDescent="0.25">
      <c r="B12" s="20">
        <v>7</v>
      </c>
      <c r="C12" s="20">
        <v>9503</v>
      </c>
      <c r="D12" s="22" t="s">
        <v>27</v>
      </c>
      <c r="E12" s="21" t="s">
        <v>26</v>
      </c>
      <c r="F12" s="4">
        <v>326</v>
      </c>
      <c r="G12" s="9"/>
      <c r="H12" s="11"/>
      <c r="I12" s="4"/>
      <c r="J12" s="4"/>
      <c r="K12" s="13"/>
      <c r="L12" s="27">
        <f t="shared" si="0"/>
        <v>326</v>
      </c>
      <c r="N12">
        <f t="shared" si="1"/>
        <v>326</v>
      </c>
      <c r="O12" t="str">
        <f t="shared" si="2"/>
        <v>0</v>
      </c>
      <c r="P12" t="str">
        <f t="shared" si="3"/>
        <v>0</v>
      </c>
      <c r="Q12">
        <f t="shared" si="4"/>
        <v>326</v>
      </c>
    </row>
    <row r="13" spans="2:18" x14ac:dyDescent="0.25">
      <c r="B13" s="20">
        <v>8</v>
      </c>
      <c r="C13" s="1">
        <v>8790</v>
      </c>
      <c r="D13" s="2" t="s">
        <v>8</v>
      </c>
      <c r="E13" s="1" t="s">
        <v>9</v>
      </c>
      <c r="F13" s="5">
        <v>323</v>
      </c>
      <c r="G13" s="10"/>
      <c r="H13" s="12"/>
      <c r="I13" s="5"/>
      <c r="J13" s="5"/>
      <c r="K13" s="13"/>
      <c r="L13" s="27">
        <f t="shared" si="0"/>
        <v>323</v>
      </c>
      <c r="N13">
        <f t="shared" si="1"/>
        <v>323</v>
      </c>
      <c r="O13" t="str">
        <f t="shared" si="2"/>
        <v>0</v>
      </c>
      <c r="P13" t="str">
        <f t="shared" si="3"/>
        <v>0</v>
      </c>
      <c r="Q13">
        <f t="shared" si="4"/>
        <v>323</v>
      </c>
    </row>
    <row r="14" spans="2:18" x14ac:dyDescent="0.25">
      <c r="B14" s="20">
        <v>9</v>
      </c>
      <c r="C14" s="1">
        <v>7216</v>
      </c>
      <c r="D14" s="2" t="s">
        <v>5</v>
      </c>
      <c r="E14" s="1" t="s">
        <v>9</v>
      </c>
      <c r="F14" s="5">
        <v>322</v>
      </c>
      <c r="G14" s="10"/>
      <c r="H14" s="12"/>
      <c r="I14" s="5"/>
      <c r="J14" s="5"/>
      <c r="K14" s="13"/>
      <c r="L14" s="27">
        <f t="shared" si="0"/>
        <v>322</v>
      </c>
      <c r="N14">
        <f t="shared" si="1"/>
        <v>322</v>
      </c>
      <c r="O14" t="str">
        <f t="shared" si="2"/>
        <v>0</v>
      </c>
      <c r="P14" t="str">
        <f t="shared" si="3"/>
        <v>0</v>
      </c>
      <c r="Q14">
        <f t="shared" si="4"/>
        <v>322</v>
      </c>
    </row>
    <row r="15" spans="2:18" x14ac:dyDescent="0.25">
      <c r="B15" s="20">
        <v>10</v>
      </c>
      <c r="C15" s="20">
        <v>9246</v>
      </c>
      <c r="D15" s="22" t="s">
        <v>15</v>
      </c>
      <c r="E15" s="21" t="s">
        <v>13</v>
      </c>
      <c r="F15" s="9"/>
      <c r="G15" s="4">
        <v>314</v>
      </c>
      <c r="H15" s="11"/>
      <c r="I15" s="4"/>
      <c r="J15" s="4"/>
      <c r="K15" s="13"/>
      <c r="L15" s="27">
        <f t="shared" si="0"/>
        <v>314</v>
      </c>
      <c r="N15">
        <f t="shared" si="1"/>
        <v>314</v>
      </c>
      <c r="O15" t="str">
        <f t="shared" si="2"/>
        <v>0</v>
      </c>
      <c r="P15" t="str">
        <f t="shared" si="3"/>
        <v>0</v>
      </c>
      <c r="Q15">
        <f t="shared" si="4"/>
        <v>314</v>
      </c>
    </row>
    <row r="16" spans="2:18" x14ac:dyDescent="0.25">
      <c r="B16" s="20">
        <v>11</v>
      </c>
      <c r="C16" s="20">
        <v>9808</v>
      </c>
      <c r="D16" s="22" t="s">
        <v>18</v>
      </c>
      <c r="E16" s="21" t="s">
        <v>23</v>
      </c>
      <c r="F16" s="4">
        <v>300</v>
      </c>
      <c r="G16" s="9"/>
      <c r="H16" s="11"/>
      <c r="I16" s="4"/>
      <c r="J16" s="4"/>
      <c r="K16" s="13"/>
      <c r="L16" s="27">
        <f t="shared" si="0"/>
        <v>300</v>
      </c>
      <c r="N16">
        <f t="shared" si="1"/>
        <v>300</v>
      </c>
      <c r="O16" t="str">
        <f t="shared" si="2"/>
        <v>0</v>
      </c>
      <c r="P16" t="str">
        <f t="shared" si="3"/>
        <v>0</v>
      </c>
      <c r="Q16">
        <f t="shared" si="4"/>
        <v>300</v>
      </c>
    </row>
    <row r="17" spans="2:17" x14ac:dyDescent="0.25">
      <c r="B17" s="20">
        <v>12</v>
      </c>
      <c r="C17" s="1">
        <v>9386</v>
      </c>
      <c r="D17" s="2" t="s">
        <v>24</v>
      </c>
      <c r="E17" s="1" t="s">
        <v>25</v>
      </c>
      <c r="F17" s="4">
        <v>298</v>
      </c>
      <c r="G17" s="9"/>
      <c r="H17" s="11"/>
      <c r="I17" s="4"/>
      <c r="J17" s="4"/>
      <c r="K17" s="13"/>
      <c r="L17" s="27">
        <f t="shared" si="0"/>
        <v>298</v>
      </c>
      <c r="N17">
        <f t="shared" si="1"/>
        <v>298</v>
      </c>
      <c r="O17" t="str">
        <f t="shared" si="2"/>
        <v>0</v>
      </c>
      <c r="P17" t="str">
        <f t="shared" si="3"/>
        <v>0</v>
      </c>
      <c r="Q17">
        <f t="shared" si="4"/>
        <v>298</v>
      </c>
    </row>
    <row r="18" spans="2:17" x14ac:dyDescent="0.25">
      <c r="B18" s="20">
        <v>13</v>
      </c>
      <c r="C18" s="20">
        <v>9040</v>
      </c>
      <c r="D18" s="22" t="s">
        <v>17</v>
      </c>
      <c r="E18" s="21" t="s">
        <v>10</v>
      </c>
      <c r="F18" s="4">
        <v>289</v>
      </c>
      <c r="G18" s="9"/>
      <c r="H18" s="11"/>
      <c r="I18" s="4"/>
      <c r="J18" s="8"/>
      <c r="K18" s="13"/>
      <c r="L18" s="27">
        <f t="shared" si="0"/>
        <v>289</v>
      </c>
    </row>
    <row r="19" spans="2:17" x14ac:dyDescent="0.25">
      <c r="B19" s="20">
        <v>14</v>
      </c>
      <c r="C19" s="1">
        <v>9614</v>
      </c>
      <c r="D19" s="2" t="s">
        <v>7</v>
      </c>
      <c r="E19" s="1" t="s">
        <v>10</v>
      </c>
      <c r="F19" s="5">
        <v>271</v>
      </c>
      <c r="G19" s="10"/>
      <c r="H19" s="12"/>
      <c r="I19" s="5"/>
      <c r="J19" s="5"/>
      <c r="K19" s="13"/>
      <c r="L19" s="27">
        <f t="shared" si="0"/>
        <v>271</v>
      </c>
      <c r="N19">
        <f t="shared" si="1"/>
        <v>271</v>
      </c>
      <c r="O19" t="str">
        <f t="shared" si="2"/>
        <v>0</v>
      </c>
      <c r="P19" t="str">
        <f t="shared" si="3"/>
        <v>0</v>
      </c>
      <c r="Q19">
        <f t="shared" si="4"/>
        <v>271</v>
      </c>
    </row>
    <row r="20" spans="2:17" x14ac:dyDescent="0.25">
      <c r="C20" s="3"/>
    </row>
    <row r="21" spans="2:17" ht="16.5" customHeight="1" x14ac:dyDescent="0.3">
      <c r="B21" s="14" t="s">
        <v>50</v>
      </c>
      <c r="C21" s="15"/>
      <c r="D21" s="15"/>
      <c r="E21" s="16"/>
      <c r="F21" s="7">
        <v>1</v>
      </c>
      <c r="G21" s="18">
        <v>2</v>
      </c>
      <c r="H21" s="18">
        <v>3</v>
      </c>
      <c r="I21" s="18">
        <v>4</v>
      </c>
      <c r="J21" s="18">
        <v>5</v>
      </c>
      <c r="K21" s="17"/>
      <c r="L21" s="19"/>
    </row>
    <row r="22" spans="2:17" x14ac:dyDescent="0.25">
      <c r="B22" s="7" t="s">
        <v>29</v>
      </c>
      <c r="C22" s="18" t="s">
        <v>47</v>
      </c>
      <c r="D22" s="18" t="s">
        <v>0</v>
      </c>
      <c r="E22" s="18" t="s">
        <v>48</v>
      </c>
      <c r="F22" s="18" t="s">
        <v>1</v>
      </c>
      <c r="G22" s="18" t="s">
        <v>46</v>
      </c>
      <c r="H22" s="18" t="s">
        <v>19</v>
      </c>
      <c r="I22" s="18" t="s">
        <v>28</v>
      </c>
      <c r="J22" s="18" t="s">
        <v>22</v>
      </c>
      <c r="K22" s="18" t="s">
        <v>2</v>
      </c>
      <c r="L22" s="18" t="s">
        <v>20</v>
      </c>
    </row>
    <row r="23" spans="2:17" x14ac:dyDescent="0.25">
      <c r="B23" s="20">
        <v>1</v>
      </c>
      <c r="C23" s="1">
        <v>10035</v>
      </c>
      <c r="D23" s="2" t="s">
        <v>30</v>
      </c>
      <c r="E23" s="1" t="s">
        <v>9</v>
      </c>
      <c r="F23" s="4">
        <v>327</v>
      </c>
      <c r="G23" s="9"/>
      <c r="H23" s="11"/>
      <c r="I23" s="4"/>
      <c r="J23" s="4"/>
      <c r="K23" s="13"/>
      <c r="L23" s="27">
        <f>SUM(F23:K23)</f>
        <v>327</v>
      </c>
      <c r="N23">
        <f>IF(COUNT(F23,G23,H23,I23,J23)&gt;=1,LARGE(F23:J23,1),"0")</f>
        <v>327</v>
      </c>
      <c r="O23" t="str">
        <f>IF(COUNT(F23:J23)&gt;=2,LARGE(F23:J23,2),"0")</f>
        <v>0</v>
      </c>
      <c r="P23" t="str">
        <f>IF(COUNT(F23:J23)&gt;=3,LARGE(F23:J23,3),"0")</f>
        <v>0</v>
      </c>
      <c r="Q23">
        <f>SUM(N23:P23)+K23</f>
        <v>327</v>
      </c>
    </row>
    <row r="24" spans="2:17" x14ac:dyDescent="0.25">
      <c r="B24" s="20">
        <v>2</v>
      </c>
      <c r="C24" s="1">
        <v>10030</v>
      </c>
      <c r="D24" s="2" t="s">
        <v>31</v>
      </c>
      <c r="E24" s="1" t="s">
        <v>32</v>
      </c>
      <c r="F24" s="4">
        <v>290</v>
      </c>
      <c r="G24" s="9"/>
      <c r="H24" s="11"/>
      <c r="I24" s="4"/>
      <c r="J24" s="4"/>
      <c r="K24" s="13"/>
      <c r="L24" s="27">
        <f>SUM(F24:K24)</f>
        <v>290</v>
      </c>
      <c r="N24">
        <f>IF(COUNT(F24,G24,H24,I24,J24)&gt;=1,LARGE(F24:J24,1),"0")</f>
        <v>290</v>
      </c>
      <c r="O24" t="str">
        <f>IF(COUNT(F24:J24)&gt;=2,LARGE(F24:J24,2),"0")</f>
        <v>0</v>
      </c>
      <c r="P24" t="str">
        <f>IF(COUNT(F24:J24)&gt;=3,LARGE(F24:J24,3),"0")</f>
        <v>0</v>
      </c>
      <c r="Q24">
        <f>SUM(N24:P24)+K24</f>
        <v>290</v>
      </c>
    </row>
    <row r="25" spans="2:17" x14ac:dyDescent="0.25">
      <c r="B25" s="20">
        <v>3</v>
      </c>
      <c r="C25" s="1">
        <v>10033</v>
      </c>
      <c r="D25" s="2" t="s">
        <v>33</v>
      </c>
      <c r="E25" s="1" t="s">
        <v>3</v>
      </c>
      <c r="F25" s="5">
        <v>285</v>
      </c>
      <c r="G25" s="10"/>
      <c r="H25" s="12"/>
      <c r="I25" s="5"/>
      <c r="J25" s="5"/>
      <c r="K25" s="13"/>
      <c r="L25" s="27">
        <f>SUM(F25:K25)</f>
        <v>285</v>
      </c>
      <c r="N25">
        <f>IF(COUNT(F25,G25,H25,I25,J25)&gt;=1,LARGE(F25:J25,1),"0")</f>
        <v>285</v>
      </c>
      <c r="O25" t="str">
        <f>IF(COUNT(F25:J25)&gt;=2,LARGE(F25:J25,2),"0")</f>
        <v>0</v>
      </c>
      <c r="P25" t="str">
        <f>IF(COUNT(F25:J25)&gt;=3,LARGE(F25:J25,3),"0")</f>
        <v>0</v>
      </c>
      <c r="Q25">
        <f>SUM(N25:P25)+K25</f>
        <v>285</v>
      </c>
    </row>
    <row r="26" spans="2:17" x14ac:dyDescent="0.25">
      <c r="B26" s="20"/>
      <c r="C26" s="1"/>
      <c r="D26" s="22" t="s">
        <v>34</v>
      </c>
      <c r="E26" s="20" t="s">
        <v>16</v>
      </c>
      <c r="F26" s="10"/>
      <c r="G26" s="5">
        <v>241</v>
      </c>
      <c r="H26" s="12"/>
      <c r="I26" s="5"/>
      <c r="J26" s="5"/>
      <c r="K26" s="13"/>
      <c r="L26" s="27">
        <f>SUM(F26:K26)</f>
        <v>241</v>
      </c>
    </row>
    <row r="27" spans="2:17" x14ac:dyDescent="0.25">
      <c r="B27" s="20">
        <v>4</v>
      </c>
      <c r="C27" s="1"/>
      <c r="D27" s="2" t="s">
        <v>36</v>
      </c>
      <c r="E27" s="1" t="s">
        <v>35</v>
      </c>
      <c r="F27" s="9"/>
      <c r="G27" s="4">
        <v>50</v>
      </c>
      <c r="H27" s="11"/>
      <c r="I27" s="4"/>
      <c r="J27" s="4"/>
      <c r="K27" s="13"/>
      <c r="L27" s="27">
        <f>SUM(F27:K27)</f>
        <v>50</v>
      </c>
      <c r="N27">
        <f>IF(COUNT(F27,G27,H27,I27,J27)&gt;=1,LARGE(F27:J27,1),"0")</f>
        <v>50</v>
      </c>
      <c r="O27" t="str">
        <f>IF(COUNT(F27:J27)&gt;=2,LARGE(F27:J27,2),"0")</f>
        <v>0</v>
      </c>
      <c r="P27" t="str">
        <f>IF(COUNT(F27:J27)&gt;=3,LARGE(F27:J27,3),"0")</f>
        <v>0</v>
      </c>
      <c r="Q27">
        <f>SUM(N27:P27)+K27</f>
        <v>50</v>
      </c>
    </row>
    <row r="28" spans="2:17" x14ac:dyDescent="0.25">
      <c r="C28" s="3"/>
    </row>
    <row r="29" spans="2:17" ht="16.5" customHeight="1" x14ac:dyDescent="0.3">
      <c r="B29" s="14" t="s">
        <v>51</v>
      </c>
      <c r="C29" s="15"/>
      <c r="D29" s="15"/>
      <c r="E29" s="16"/>
      <c r="F29" s="7">
        <v>1</v>
      </c>
      <c r="G29" s="18">
        <v>2</v>
      </c>
      <c r="H29" s="18">
        <v>3</v>
      </c>
      <c r="I29" s="18">
        <v>4</v>
      </c>
      <c r="J29" s="18">
        <v>5</v>
      </c>
      <c r="K29" s="17"/>
      <c r="L29" s="19"/>
    </row>
    <row r="30" spans="2:17" x14ac:dyDescent="0.25">
      <c r="B30" s="6" t="s">
        <v>29</v>
      </c>
      <c r="C30" s="30" t="s">
        <v>47</v>
      </c>
      <c r="D30" s="30" t="s">
        <v>0</v>
      </c>
      <c r="E30" s="30" t="s">
        <v>48</v>
      </c>
      <c r="F30" s="30" t="s">
        <v>1</v>
      </c>
      <c r="G30" s="30" t="s">
        <v>46</v>
      </c>
      <c r="H30" s="30" t="s">
        <v>19</v>
      </c>
      <c r="I30" s="30" t="s">
        <v>28</v>
      </c>
      <c r="J30" s="30" t="s">
        <v>22</v>
      </c>
      <c r="K30" s="30" t="s">
        <v>2</v>
      </c>
      <c r="L30" s="30" t="s">
        <v>20</v>
      </c>
    </row>
    <row r="31" spans="2:17" x14ac:dyDescent="0.25">
      <c r="B31" s="20">
        <v>1</v>
      </c>
      <c r="C31" s="20">
        <v>7138</v>
      </c>
      <c r="D31" s="22" t="s">
        <v>11</v>
      </c>
      <c r="E31" s="20" t="s">
        <v>12</v>
      </c>
      <c r="F31" s="9"/>
      <c r="G31" s="4">
        <v>330</v>
      </c>
      <c r="H31" s="4"/>
      <c r="I31" s="4"/>
      <c r="J31" s="4"/>
      <c r="K31" s="13"/>
      <c r="L31" s="27">
        <f>SUM(F31:K31)</f>
        <v>330</v>
      </c>
      <c r="N31">
        <f>IF(COUNT(F31,G31,H31,I31,J31)&gt;=1,LARGE(F31:J31,1),"0")</f>
        <v>330</v>
      </c>
      <c r="O31" t="str">
        <f>IF(COUNT(F31:J31)&gt;=2,LARGE(F31:J31,2),"0")</f>
        <v>0</v>
      </c>
      <c r="P31" t="str">
        <f>IF(COUNT(F31:J31)&gt;=3,LARGE(F31:J31,3),"0")</f>
        <v>0</v>
      </c>
      <c r="Q31">
        <f>SUM(N31:P31)+K31</f>
        <v>330</v>
      </c>
    </row>
    <row r="32" spans="2:17" x14ac:dyDescent="0.25">
      <c r="B32" s="20">
        <v>2</v>
      </c>
      <c r="C32" s="20">
        <v>7164</v>
      </c>
      <c r="D32" s="22" t="s">
        <v>37</v>
      </c>
      <c r="E32" s="21" t="s">
        <v>12</v>
      </c>
      <c r="F32" s="10"/>
      <c r="G32" s="5">
        <v>309</v>
      </c>
      <c r="H32" s="4"/>
      <c r="I32" s="4"/>
      <c r="J32" s="4"/>
      <c r="K32" s="13"/>
      <c r="L32" s="27">
        <f>SUM(F32:K32)</f>
        <v>309</v>
      </c>
      <c r="N32">
        <f>IF(COUNT(F32,G32,H32,I32,J32)&gt;=1,LARGE(F32:J32,1),"0")</f>
        <v>309</v>
      </c>
      <c r="O32" t="str">
        <f>IF(COUNT(F32:J32)&gt;=2,LARGE(F32:J32,2),"0")</f>
        <v>0</v>
      </c>
      <c r="P32" t="str">
        <f>IF(COUNT(F32:J32)&gt;=3,LARGE(F32:J32,3),"0")</f>
        <v>0</v>
      </c>
      <c r="Q32">
        <f>SUM(N32:P32)+K32</f>
        <v>309</v>
      </c>
    </row>
    <row r="33" spans="2:17" x14ac:dyDescent="0.25">
      <c r="B33" s="20">
        <v>3</v>
      </c>
      <c r="C33" s="20">
        <v>9389</v>
      </c>
      <c r="D33" s="22" t="s">
        <v>38</v>
      </c>
      <c r="E33" s="20" t="s">
        <v>13</v>
      </c>
      <c r="F33" s="9"/>
      <c r="G33" s="4">
        <v>298</v>
      </c>
      <c r="H33" s="4"/>
      <c r="I33" s="4"/>
      <c r="J33" s="4"/>
      <c r="K33" s="13"/>
      <c r="L33" s="27">
        <f>SUM(F33:K33)</f>
        <v>298</v>
      </c>
    </row>
    <row r="34" spans="2:17" x14ac:dyDescent="0.25">
      <c r="B34" s="20">
        <v>4</v>
      </c>
      <c r="C34" s="20"/>
      <c r="D34" s="22" t="s">
        <v>39</v>
      </c>
      <c r="E34" s="20" t="s">
        <v>40</v>
      </c>
      <c r="F34" s="9"/>
      <c r="G34" s="4">
        <v>298</v>
      </c>
      <c r="H34" s="4"/>
      <c r="I34" s="4"/>
      <c r="J34" s="4"/>
      <c r="K34" s="13"/>
      <c r="L34" s="27">
        <f>SUM(F34:K34)</f>
        <v>298</v>
      </c>
      <c r="N34">
        <f>IF(COUNT(F34,G34,H34,I34,J34)&gt;=1,LARGE(F34:J34,1),"0")</f>
        <v>298</v>
      </c>
      <c r="O34" t="str">
        <f>IF(COUNT(F34:J34)&gt;=2,LARGE(F34:J34,2),"0")</f>
        <v>0</v>
      </c>
      <c r="P34" t="str">
        <f>IF(COUNT(F34:J34)&gt;=3,LARGE(F34:J34,3),"0")</f>
        <v>0</v>
      </c>
      <c r="Q34">
        <f>SUM(N34:P34)+K34</f>
        <v>298</v>
      </c>
    </row>
    <row r="35" spans="2:17" x14ac:dyDescent="0.25">
      <c r="B35" s="20">
        <v>5</v>
      </c>
      <c r="C35" s="20">
        <v>7102</v>
      </c>
      <c r="D35" s="22" t="s">
        <v>21</v>
      </c>
      <c r="E35" s="20" t="s">
        <v>12</v>
      </c>
      <c r="F35" s="9"/>
      <c r="G35" s="4">
        <v>273</v>
      </c>
      <c r="H35" s="4"/>
      <c r="I35" s="4"/>
      <c r="J35" s="4"/>
      <c r="K35" s="13"/>
      <c r="L35" s="27">
        <f>SUM(F35:K35)</f>
        <v>273</v>
      </c>
      <c r="N35">
        <f>IF(COUNT(F35,G35,H35,I35,J35)&gt;=1,LARGE(F35:J35,1),"0")</f>
        <v>273</v>
      </c>
      <c r="O35" t="str">
        <f>IF(COUNT(F35:J35)&gt;=2,LARGE(F35:J35,2),"0")</f>
        <v>0</v>
      </c>
      <c r="P35" t="str">
        <f>IF(COUNT(F35:J35)&gt;=3,LARGE(F35:J35,3),"0")</f>
        <v>0</v>
      </c>
      <c r="Q35">
        <f>SUM(N35:P35)+K35</f>
        <v>273</v>
      </c>
    </row>
  </sheetData>
  <sheetProtection sheet="1" objects="1" scenarios="1"/>
  <sortState xmlns:xlrd2="http://schemas.microsoft.com/office/spreadsheetml/2017/richdata2" ref="C6:L19">
    <sortCondition descending="1" ref="L6:L19"/>
  </sortState>
  <mergeCells count="4">
    <mergeCell ref="B21:E21"/>
    <mergeCell ref="B29:E29"/>
    <mergeCell ref="B4:E4"/>
    <mergeCell ref="B1:L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067EF-A6E1-4CDD-9B18-FD46F43B17F9}">
  <dimension ref="B1:S35"/>
  <sheetViews>
    <sheetView showGridLines="0" showRowColHeaders="0" tabSelected="1" workbookViewId="0"/>
  </sheetViews>
  <sheetFormatPr baseColWidth="10" defaultRowHeight="15" x14ac:dyDescent="0.25"/>
  <cols>
    <col min="1" max="1" width="5.7109375" customWidth="1"/>
    <col min="2" max="2" width="8.140625" customWidth="1"/>
    <col min="3" max="3" width="13.5703125" style="3" customWidth="1"/>
    <col min="4" max="4" width="26.7109375" customWidth="1"/>
    <col min="5" max="5" width="13.28515625" customWidth="1"/>
    <col min="7" max="7" width="12.28515625" customWidth="1"/>
    <col min="9" max="9" width="16" customWidth="1"/>
    <col min="10" max="10" width="10.5703125" customWidth="1"/>
    <col min="12" max="12" width="10.85546875" customWidth="1"/>
    <col min="13" max="13" width="11.42578125" customWidth="1"/>
    <col min="14" max="14" width="20.7109375" hidden="1" customWidth="1"/>
    <col min="15" max="15" width="18.28515625" hidden="1" customWidth="1"/>
    <col min="16" max="16" width="38.5703125" hidden="1" customWidth="1"/>
    <col min="17" max="17" width="13.85546875" hidden="1" customWidth="1"/>
    <col min="18" max="18" width="0" hidden="1" customWidth="1"/>
  </cols>
  <sheetData>
    <row r="1" spans="2:19" ht="31.5" customHeight="1" x14ac:dyDescent="0.25">
      <c r="B1" s="23" t="s">
        <v>61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24"/>
      <c r="O1" s="24"/>
      <c r="P1" s="24"/>
      <c r="Q1" s="24"/>
    </row>
    <row r="2" spans="2:19" ht="31.5" customHeight="1" x14ac:dyDescent="0.25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2:19" ht="21" customHeight="1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8"/>
      <c r="N3" s="28"/>
      <c r="O3" s="28"/>
      <c r="P3" s="28"/>
      <c r="Q3" s="28"/>
      <c r="R3" s="28"/>
      <c r="S3" s="28"/>
    </row>
    <row r="4" spans="2:19" ht="18.75" x14ac:dyDescent="0.3">
      <c r="B4" s="14" t="s">
        <v>63</v>
      </c>
      <c r="C4" s="15"/>
      <c r="D4" s="15"/>
      <c r="E4" s="16"/>
      <c r="F4" s="7">
        <v>1</v>
      </c>
      <c r="G4" s="18">
        <v>2</v>
      </c>
      <c r="H4" s="18">
        <v>3</v>
      </c>
      <c r="I4" s="18">
        <v>4</v>
      </c>
      <c r="J4" s="18">
        <v>5</v>
      </c>
      <c r="K4" s="17"/>
      <c r="L4" s="19"/>
      <c r="M4" s="28"/>
      <c r="N4" s="28"/>
      <c r="O4" s="28"/>
      <c r="P4" s="28"/>
      <c r="Q4" s="28"/>
      <c r="R4" s="28"/>
      <c r="S4" s="28"/>
    </row>
    <row r="5" spans="2:19" ht="21" x14ac:dyDescent="0.35">
      <c r="B5" s="7" t="s">
        <v>29</v>
      </c>
      <c r="C5" s="18" t="s">
        <v>47</v>
      </c>
      <c r="D5" s="18" t="s">
        <v>0</v>
      </c>
      <c r="E5" s="18" t="s">
        <v>48</v>
      </c>
      <c r="F5" s="18" t="s">
        <v>1</v>
      </c>
      <c r="G5" s="18" t="s">
        <v>46</v>
      </c>
      <c r="H5" s="18" t="s">
        <v>19</v>
      </c>
      <c r="I5" s="18" t="s">
        <v>28</v>
      </c>
      <c r="J5" s="18" t="s">
        <v>22</v>
      </c>
      <c r="K5" s="18" t="s">
        <v>2</v>
      </c>
      <c r="L5" s="18" t="s">
        <v>20</v>
      </c>
      <c r="M5" s="29"/>
      <c r="N5" s="28"/>
      <c r="O5" s="28"/>
      <c r="P5" s="28"/>
      <c r="Q5" s="28"/>
      <c r="R5" s="28"/>
      <c r="S5" s="28"/>
    </row>
    <row r="6" spans="2:19" x14ac:dyDescent="0.25">
      <c r="B6" s="20">
        <v>1</v>
      </c>
      <c r="C6" s="20">
        <v>9175</v>
      </c>
      <c r="D6" s="22" t="s">
        <v>14</v>
      </c>
      <c r="E6" s="20" t="s">
        <v>16</v>
      </c>
      <c r="F6" s="4">
        <v>346</v>
      </c>
      <c r="G6" s="4">
        <v>326</v>
      </c>
      <c r="H6" s="4">
        <v>338</v>
      </c>
      <c r="I6" s="4"/>
      <c r="J6" s="4"/>
      <c r="K6" s="13"/>
      <c r="L6" s="27">
        <f t="shared" ref="L6:L22" si="0">SUM(F6:K6)</f>
        <v>1010</v>
      </c>
      <c r="M6" s="28"/>
      <c r="N6" s="28">
        <f t="shared" ref="N6:N14" si="1">IF(COUNT(F6,G6,H6,I6,J6)&gt;=1,LARGE(F6:J6,1),"0")</f>
        <v>346</v>
      </c>
      <c r="O6" s="28">
        <f t="shared" ref="O6:O14" si="2">IF(COUNT(F6:J6)&gt;=2,LARGE(F6:J6,2),"0")</f>
        <v>338</v>
      </c>
      <c r="P6" s="28">
        <f t="shared" ref="P6:P14" si="3">IF(COUNT(F6:J6)&gt;=3,LARGE(F6:J6,3),"0")</f>
        <v>326</v>
      </c>
      <c r="Q6" s="28">
        <f>H6+I6+J6+K6</f>
        <v>338</v>
      </c>
      <c r="R6" s="28"/>
      <c r="S6" s="28"/>
    </row>
    <row r="7" spans="2:19" x14ac:dyDescent="0.25">
      <c r="B7" s="20">
        <v>2</v>
      </c>
      <c r="C7" s="1">
        <v>9008</v>
      </c>
      <c r="D7" s="2" t="s">
        <v>43</v>
      </c>
      <c r="E7" s="1" t="s">
        <v>44</v>
      </c>
      <c r="F7" s="10"/>
      <c r="G7" s="5">
        <v>306</v>
      </c>
      <c r="H7" s="5">
        <v>320</v>
      </c>
      <c r="I7" s="5"/>
      <c r="J7" s="5"/>
      <c r="K7" s="13"/>
      <c r="L7" s="27">
        <f t="shared" si="0"/>
        <v>626</v>
      </c>
      <c r="M7" s="28"/>
      <c r="N7" s="28">
        <f t="shared" si="1"/>
        <v>320</v>
      </c>
      <c r="O7" s="28">
        <f t="shared" si="2"/>
        <v>306</v>
      </c>
      <c r="P7" s="28" t="str">
        <f t="shared" si="3"/>
        <v>0</v>
      </c>
      <c r="Q7" s="28">
        <f>F7+H7+I7+K7</f>
        <v>320</v>
      </c>
      <c r="R7" s="28"/>
      <c r="S7" s="28"/>
    </row>
    <row r="8" spans="2:19" x14ac:dyDescent="0.25">
      <c r="B8" s="20">
        <v>3</v>
      </c>
      <c r="C8" s="20">
        <v>8949</v>
      </c>
      <c r="D8" s="22" t="s">
        <v>45</v>
      </c>
      <c r="E8" s="1" t="s">
        <v>44</v>
      </c>
      <c r="F8" s="10"/>
      <c r="G8" s="5">
        <v>299</v>
      </c>
      <c r="H8" s="5">
        <v>310</v>
      </c>
      <c r="I8" s="5"/>
      <c r="J8" s="5"/>
      <c r="K8" s="13"/>
      <c r="L8" s="27">
        <f t="shared" si="0"/>
        <v>609</v>
      </c>
      <c r="N8">
        <f t="shared" si="1"/>
        <v>310</v>
      </c>
      <c r="O8">
        <f t="shared" si="2"/>
        <v>299</v>
      </c>
      <c r="P8" t="str">
        <f t="shared" si="3"/>
        <v>0</v>
      </c>
      <c r="Q8">
        <f>H8+I8+J8+K8</f>
        <v>310</v>
      </c>
    </row>
    <row r="9" spans="2:19" x14ac:dyDescent="0.25">
      <c r="B9" s="20">
        <v>4</v>
      </c>
      <c r="C9" s="1">
        <v>9387</v>
      </c>
      <c r="D9" s="2" t="s">
        <v>4</v>
      </c>
      <c r="E9" s="1" t="s">
        <v>9</v>
      </c>
      <c r="F9" s="5">
        <v>342</v>
      </c>
      <c r="G9" s="10"/>
      <c r="H9" s="12"/>
      <c r="I9" s="5"/>
      <c r="J9" s="5"/>
      <c r="K9" s="13"/>
      <c r="L9" s="27">
        <f t="shared" si="0"/>
        <v>342</v>
      </c>
      <c r="N9">
        <f t="shared" si="1"/>
        <v>342</v>
      </c>
      <c r="O9" t="str">
        <f t="shared" si="2"/>
        <v>0</v>
      </c>
      <c r="P9" t="str">
        <f t="shared" si="3"/>
        <v>0</v>
      </c>
      <c r="Q9">
        <f>F9+H9+I9+K9</f>
        <v>342</v>
      </c>
    </row>
    <row r="10" spans="2:19" x14ac:dyDescent="0.25">
      <c r="B10" s="20">
        <v>5</v>
      </c>
      <c r="C10" s="1">
        <v>9386</v>
      </c>
      <c r="D10" s="2" t="s">
        <v>52</v>
      </c>
      <c r="E10" s="1" t="s">
        <v>25</v>
      </c>
      <c r="F10" s="5">
        <v>336</v>
      </c>
      <c r="G10" s="10"/>
      <c r="H10" s="12"/>
      <c r="I10" s="5"/>
      <c r="J10" s="5"/>
      <c r="K10" s="13"/>
      <c r="L10" s="27">
        <f t="shared" si="0"/>
        <v>336</v>
      </c>
      <c r="N10">
        <f t="shared" si="1"/>
        <v>336</v>
      </c>
      <c r="O10" t="str">
        <f t="shared" si="2"/>
        <v>0</v>
      </c>
      <c r="P10" t="str">
        <f t="shared" si="3"/>
        <v>0</v>
      </c>
      <c r="Q10">
        <f>G10+I10+J10+K10</f>
        <v>0</v>
      </c>
    </row>
    <row r="11" spans="2:19" x14ac:dyDescent="0.25">
      <c r="B11" s="20">
        <v>6</v>
      </c>
      <c r="C11" s="1">
        <v>7216</v>
      </c>
      <c r="D11" s="2" t="s">
        <v>5</v>
      </c>
      <c r="E11" s="1" t="s">
        <v>25</v>
      </c>
      <c r="F11" s="5">
        <v>332</v>
      </c>
      <c r="G11" s="10"/>
      <c r="H11" s="12"/>
      <c r="I11" s="5"/>
      <c r="J11" s="5"/>
      <c r="K11" s="13"/>
      <c r="L11" s="27">
        <f t="shared" si="0"/>
        <v>332</v>
      </c>
      <c r="N11">
        <f t="shared" si="1"/>
        <v>332</v>
      </c>
      <c r="O11" t="str">
        <f t="shared" si="2"/>
        <v>0</v>
      </c>
      <c r="P11" t="str">
        <f t="shared" si="3"/>
        <v>0</v>
      </c>
      <c r="Q11">
        <f>H11+I11+J11+K11</f>
        <v>0</v>
      </c>
    </row>
    <row r="12" spans="2:19" x14ac:dyDescent="0.25">
      <c r="B12" s="20">
        <v>7</v>
      </c>
      <c r="C12" s="1"/>
      <c r="D12" s="2" t="s">
        <v>41</v>
      </c>
      <c r="E12" s="1" t="s">
        <v>42</v>
      </c>
      <c r="F12" s="10"/>
      <c r="G12" s="5">
        <v>332</v>
      </c>
      <c r="H12" s="12"/>
      <c r="I12" s="5"/>
      <c r="J12" s="5"/>
      <c r="K12" s="13"/>
      <c r="L12" s="27">
        <f t="shared" si="0"/>
        <v>332</v>
      </c>
      <c r="N12">
        <f t="shared" si="1"/>
        <v>332</v>
      </c>
      <c r="O12" t="str">
        <f t="shared" si="2"/>
        <v>0</v>
      </c>
      <c r="P12" t="str">
        <f t="shared" si="3"/>
        <v>0</v>
      </c>
      <c r="Q12">
        <f>G12+H12+I12+K12</f>
        <v>332</v>
      </c>
    </row>
    <row r="13" spans="2:19" x14ac:dyDescent="0.25">
      <c r="B13" s="20">
        <v>8</v>
      </c>
      <c r="C13" s="1">
        <v>8670</v>
      </c>
      <c r="D13" s="2" t="s">
        <v>53</v>
      </c>
      <c r="E13" s="1" t="s">
        <v>3</v>
      </c>
      <c r="F13" s="5">
        <v>331</v>
      </c>
      <c r="G13" s="10"/>
      <c r="H13" s="12"/>
      <c r="I13" s="5"/>
      <c r="J13" s="5"/>
      <c r="K13" s="13"/>
      <c r="L13" s="27">
        <f t="shared" si="0"/>
        <v>331</v>
      </c>
      <c r="N13">
        <f t="shared" si="1"/>
        <v>331</v>
      </c>
      <c r="O13" t="str">
        <f t="shared" si="2"/>
        <v>0</v>
      </c>
      <c r="P13" t="str">
        <f t="shared" si="3"/>
        <v>0</v>
      </c>
      <c r="Q13">
        <f>H13+I13+J13+K13</f>
        <v>0</v>
      </c>
    </row>
    <row r="14" spans="2:19" x14ac:dyDescent="0.25">
      <c r="B14" s="20">
        <v>9</v>
      </c>
      <c r="C14" s="1">
        <v>9615</v>
      </c>
      <c r="D14" s="2" t="s">
        <v>54</v>
      </c>
      <c r="E14" s="1" t="s">
        <v>10</v>
      </c>
      <c r="F14" s="5">
        <v>329</v>
      </c>
      <c r="G14" s="10"/>
      <c r="H14" s="12"/>
      <c r="I14" s="5"/>
      <c r="J14" s="5"/>
      <c r="K14" s="13"/>
      <c r="L14" s="27">
        <f t="shared" si="0"/>
        <v>329</v>
      </c>
      <c r="N14">
        <f t="shared" si="1"/>
        <v>329</v>
      </c>
      <c r="O14" t="str">
        <f t="shared" si="2"/>
        <v>0</v>
      </c>
      <c r="P14" t="str">
        <f t="shared" si="3"/>
        <v>0</v>
      </c>
      <c r="Q14">
        <f>G14+I14+J14+K14</f>
        <v>0</v>
      </c>
    </row>
    <row r="15" spans="2:19" x14ac:dyDescent="0.25">
      <c r="B15" s="20">
        <v>10</v>
      </c>
      <c r="C15" s="1">
        <v>9503</v>
      </c>
      <c r="D15" s="2" t="s">
        <v>55</v>
      </c>
      <c r="E15" s="1" t="s">
        <v>26</v>
      </c>
      <c r="F15" s="5">
        <v>321</v>
      </c>
      <c r="G15" s="10"/>
      <c r="H15" s="12"/>
      <c r="I15" s="5"/>
      <c r="J15" s="5"/>
      <c r="K15" s="13"/>
      <c r="L15" s="27">
        <f t="shared" si="0"/>
        <v>321</v>
      </c>
      <c r="N15">
        <f>IF(COUNT(F17,G17,H17,I17,J17)&gt;=1,LARGE(F17:J17,1),"0")</f>
        <v>305</v>
      </c>
      <c r="O15" t="str">
        <f>IF(COUNT(F17:J17)&gt;=2,LARGE(F17:J17,2),"0")</f>
        <v>0</v>
      </c>
      <c r="P15" t="str">
        <f>IF(COUNT(F17:J17)&gt;=3,LARGE(F17:J17,3),"0")</f>
        <v>0</v>
      </c>
    </row>
    <row r="16" spans="2:19" x14ac:dyDescent="0.25">
      <c r="B16" s="20">
        <v>11</v>
      </c>
      <c r="C16" s="20">
        <v>9040</v>
      </c>
      <c r="D16" s="22" t="s">
        <v>17</v>
      </c>
      <c r="E16" s="20" t="s">
        <v>10</v>
      </c>
      <c r="F16" s="5">
        <v>309</v>
      </c>
      <c r="G16" s="10"/>
      <c r="H16" s="11"/>
      <c r="I16" s="4"/>
      <c r="J16" s="8"/>
      <c r="K16" s="13"/>
      <c r="L16" s="27">
        <f t="shared" si="0"/>
        <v>309</v>
      </c>
      <c r="N16">
        <f>IF(COUNT(F15,G15,H15,I15,J15)&gt;=1,LARGE(F15:J15,1),"0")</f>
        <v>321</v>
      </c>
      <c r="O16" t="str">
        <f>IF(COUNT(F15:J15)&gt;=2,LARGE(F15:J15,2),"0")</f>
        <v>0</v>
      </c>
      <c r="P16" t="str">
        <f>IF(COUNT(F15:J15)&gt;=3,LARGE(F15:J15,3),"0")</f>
        <v>0</v>
      </c>
    </row>
    <row r="17" spans="2:17" x14ac:dyDescent="0.25">
      <c r="B17" s="20">
        <v>12</v>
      </c>
      <c r="C17" s="1">
        <v>8790</v>
      </c>
      <c r="D17" s="2" t="s">
        <v>8</v>
      </c>
      <c r="E17" s="1" t="s">
        <v>25</v>
      </c>
      <c r="F17" s="5">
        <v>305</v>
      </c>
      <c r="G17" s="10"/>
      <c r="H17" s="12"/>
      <c r="I17" s="5"/>
      <c r="J17" s="5"/>
      <c r="K17" s="13"/>
      <c r="L17" s="27">
        <f t="shared" si="0"/>
        <v>305</v>
      </c>
      <c r="N17">
        <f>IF(COUNT(F16,G16,H16,I16,J16)&gt;=1,LARGE(F16:J16,1),"0")</f>
        <v>309</v>
      </c>
      <c r="O17" t="str">
        <f>IF(COUNT(F16:J16)&gt;=2,LARGE(F16:J16,2),"0")</f>
        <v>0</v>
      </c>
      <c r="P17" t="str">
        <f>IF(COUNT(F16:J16)&gt;=3,LARGE(F16:J16,3),"0")</f>
        <v>0</v>
      </c>
    </row>
    <row r="18" spans="2:17" x14ac:dyDescent="0.25">
      <c r="B18" s="20">
        <v>13</v>
      </c>
      <c r="C18" s="20">
        <v>9246</v>
      </c>
      <c r="D18" s="22" t="s">
        <v>15</v>
      </c>
      <c r="E18" s="20" t="s">
        <v>13</v>
      </c>
      <c r="F18" s="10"/>
      <c r="G18" s="5">
        <v>300</v>
      </c>
      <c r="H18" s="12"/>
      <c r="I18" s="5"/>
      <c r="J18" s="5"/>
      <c r="K18" s="13"/>
      <c r="L18" s="27">
        <f t="shared" si="0"/>
        <v>300</v>
      </c>
      <c r="N18">
        <f t="shared" ref="N18:N22" si="4">IF(COUNT(F18,G18,H18,I18,J18)&gt;=1,LARGE(F18:J18,1),"0")</f>
        <v>300</v>
      </c>
      <c r="O18" t="str">
        <f t="shared" ref="O18:O22" si="5">IF(COUNT(F18:J18)&gt;=2,LARGE(F18:J18,2),"0")</f>
        <v>0</v>
      </c>
      <c r="P18" t="str">
        <f t="shared" ref="P18:P22" si="6">IF(COUNT(F18:J18)&gt;=3,LARGE(F18:J18,3),"0")</f>
        <v>0</v>
      </c>
    </row>
    <row r="19" spans="2:17" x14ac:dyDescent="0.25">
      <c r="B19" s="20">
        <v>14</v>
      </c>
      <c r="C19" s="1">
        <v>10030</v>
      </c>
      <c r="D19" s="2" t="s">
        <v>31</v>
      </c>
      <c r="E19" s="1" t="s">
        <v>32</v>
      </c>
      <c r="F19" s="5">
        <v>284</v>
      </c>
      <c r="G19" s="10"/>
      <c r="H19" s="12"/>
      <c r="I19" s="5"/>
      <c r="J19" s="5"/>
      <c r="K19" s="13"/>
      <c r="L19" s="27">
        <f t="shared" si="0"/>
        <v>284</v>
      </c>
      <c r="N19">
        <f t="shared" si="4"/>
        <v>284</v>
      </c>
      <c r="O19" t="str">
        <f t="shared" si="5"/>
        <v>0</v>
      </c>
      <c r="P19" t="str">
        <f t="shared" si="6"/>
        <v>0</v>
      </c>
    </row>
    <row r="20" spans="2:17" x14ac:dyDescent="0.25">
      <c r="B20" s="20">
        <v>15</v>
      </c>
      <c r="C20" s="1">
        <v>9614</v>
      </c>
      <c r="D20" s="2" t="s">
        <v>7</v>
      </c>
      <c r="E20" s="1" t="s">
        <v>10</v>
      </c>
      <c r="F20" s="5">
        <v>278</v>
      </c>
      <c r="G20" s="10"/>
      <c r="H20" s="12"/>
      <c r="I20" s="5"/>
      <c r="J20" s="5"/>
      <c r="K20" s="13"/>
      <c r="L20" s="27">
        <f t="shared" si="0"/>
        <v>278</v>
      </c>
      <c r="N20">
        <f t="shared" si="4"/>
        <v>278</v>
      </c>
      <c r="O20" t="str">
        <f t="shared" si="5"/>
        <v>0</v>
      </c>
      <c r="P20" t="str">
        <f t="shared" si="6"/>
        <v>0</v>
      </c>
    </row>
    <row r="21" spans="2:17" x14ac:dyDescent="0.25">
      <c r="B21" s="20">
        <v>16</v>
      </c>
      <c r="C21" s="20">
        <v>9808</v>
      </c>
      <c r="D21" s="22" t="s">
        <v>56</v>
      </c>
      <c r="E21" s="21" t="s">
        <v>57</v>
      </c>
      <c r="F21" s="5">
        <v>258</v>
      </c>
      <c r="G21" s="10"/>
      <c r="H21" s="11"/>
      <c r="I21" s="4"/>
      <c r="J21" s="4"/>
      <c r="K21" s="13"/>
      <c r="L21" s="27">
        <f t="shared" si="0"/>
        <v>258</v>
      </c>
      <c r="N21">
        <f t="shared" si="4"/>
        <v>258</v>
      </c>
      <c r="O21" t="str">
        <f t="shared" si="5"/>
        <v>0</v>
      </c>
      <c r="P21" t="str">
        <f t="shared" si="6"/>
        <v>0</v>
      </c>
    </row>
    <row r="22" spans="2:17" x14ac:dyDescent="0.25">
      <c r="B22" s="20">
        <v>17</v>
      </c>
      <c r="C22" s="1"/>
      <c r="D22" s="2" t="s">
        <v>58</v>
      </c>
      <c r="E22" s="1" t="s">
        <v>59</v>
      </c>
      <c r="F22" s="12"/>
      <c r="G22" s="5">
        <v>129</v>
      </c>
      <c r="H22" s="12"/>
      <c r="I22" s="5"/>
      <c r="J22" s="5"/>
      <c r="K22" s="13"/>
      <c r="L22" s="27">
        <f t="shared" si="0"/>
        <v>129</v>
      </c>
      <c r="N22">
        <f t="shared" si="4"/>
        <v>129</v>
      </c>
      <c r="O22" t="str">
        <f t="shared" si="5"/>
        <v>0</v>
      </c>
      <c r="P22" t="str">
        <f t="shared" si="6"/>
        <v>0</v>
      </c>
    </row>
    <row r="24" spans="2:17" ht="18.75" x14ac:dyDescent="0.3">
      <c r="B24" s="14" t="s">
        <v>64</v>
      </c>
      <c r="C24" s="15"/>
      <c r="D24" s="15"/>
      <c r="E24" s="16"/>
      <c r="F24" s="7">
        <v>1</v>
      </c>
      <c r="G24" s="18">
        <v>2</v>
      </c>
      <c r="H24" s="18">
        <v>3</v>
      </c>
      <c r="I24" s="18">
        <v>4</v>
      </c>
      <c r="J24" s="18">
        <v>5</v>
      </c>
      <c r="K24" s="17"/>
      <c r="L24" s="19"/>
    </row>
    <row r="25" spans="2:17" x14ac:dyDescent="0.25">
      <c r="B25" s="7" t="s">
        <v>29</v>
      </c>
      <c r="C25" s="18" t="s">
        <v>47</v>
      </c>
      <c r="D25" s="18" t="s">
        <v>0</v>
      </c>
      <c r="E25" s="18" t="s">
        <v>48</v>
      </c>
      <c r="F25" s="18" t="s">
        <v>1</v>
      </c>
      <c r="G25" s="18" t="s">
        <v>46</v>
      </c>
      <c r="H25" s="18" t="s">
        <v>19</v>
      </c>
      <c r="I25" s="18" t="s">
        <v>28</v>
      </c>
      <c r="J25" s="18" t="s">
        <v>22</v>
      </c>
      <c r="K25" s="18" t="s">
        <v>2</v>
      </c>
      <c r="L25" s="18" t="s">
        <v>20</v>
      </c>
    </row>
    <row r="26" spans="2:17" x14ac:dyDescent="0.25">
      <c r="B26" s="20">
        <v>1</v>
      </c>
      <c r="C26" s="20"/>
      <c r="D26" s="22" t="s">
        <v>34</v>
      </c>
      <c r="E26" s="20" t="s">
        <v>16</v>
      </c>
      <c r="F26" s="10"/>
      <c r="G26" s="5">
        <v>310</v>
      </c>
      <c r="H26" s="12"/>
      <c r="I26" s="5"/>
      <c r="J26" s="5"/>
      <c r="K26" s="13"/>
      <c r="L26" s="27">
        <f>SUM(F26:K26)</f>
        <v>310</v>
      </c>
      <c r="N26">
        <f t="shared" ref="N26:N28" si="7">IF(COUNT(F26,G26,H26,I26,J26)&gt;=1,LARGE(F26:J26,1),"0")</f>
        <v>310</v>
      </c>
      <c r="O26" t="str">
        <f t="shared" ref="O26:O28" si="8">IF(COUNT(F26:J26)&gt;=2,LARGE(F26:J26,2),"0")</f>
        <v>0</v>
      </c>
      <c r="P26" t="str">
        <f t="shared" ref="P26:P28" si="9">IF(COUNT(F26:J26)&gt;=3,LARGE(F26:J26,3),"0")</f>
        <v>0</v>
      </c>
      <c r="Q26">
        <f t="shared" ref="Q26" si="10">SUM(N26:P26)+K26</f>
        <v>310</v>
      </c>
    </row>
    <row r="27" spans="2:17" x14ac:dyDescent="0.25">
      <c r="B27" s="20">
        <v>2</v>
      </c>
      <c r="C27" s="20">
        <v>10030</v>
      </c>
      <c r="D27" s="22" t="s">
        <v>31</v>
      </c>
      <c r="E27" s="21" t="s">
        <v>32</v>
      </c>
      <c r="F27" s="5">
        <v>284</v>
      </c>
      <c r="G27" s="10"/>
      <c r="H27" s="11"/>
      <c r="I27" s="4"/>
      <c r="J27" s="4"/>
      <c r="K27" s="13"/>
      <c r="L27" s="27">
        <f t="shared" ref="L27:L28" si="11">SUM(F27:K27)</f>
        <v>284</v>
      </c>
      <c r="N27">
        <f t="shared" si="7"/>
        <v>284</v>
      </c>
      <c r="O27" t="str">
        <f t="shared" si="8"/>
        <v>0</v>
      </c>
      <c r="P27" t="str">
        <f t="shared" si="9"/>
        <v>0</v>
      </c>
      <c r="Q27">
        <f>G27+H27+I27+K27</f>
        <v>0</v>
      </c>
    </row>
    <row r="28" spans="2:17" x14ac:dyDescent="0.25">
      <c r="B28" s="20">
        <v>3</v>
      </c>
      <c r="C28" s="20"/>
      <c r="D28" s="22" t="s">
        <v>60</v>
      </c>
      <c r="E28" s="21" t="s">
        <v>16</v>
      </c>
      <c r="F28" s="10"/>
      <c r="G28" s="5">
        <v>275</v>
      </c>
      <c r="H28" s="11"/>
      <c r="I28" s="4"/>
      <c r="J28" s="4"/>
      <c r="K28" s="13"/>
      <c r="L28" s="27">
        <f t="shared" si="11"/>
        <v>275</v>
      </c>
      <c r="N28">
        <f t="shared" si="7"/>
        <v>275</v>
      </c>
      <c r="O28" t="str">
        <f t="shared" si="8"/>
        <v>0</v>
      </c>
      <c r="P28" t="str">
        <f t="shared" si="9"/>
        <v>0</v>
      </c>
      <c r="Q28">
        <f>G28+I28+J28+K28</f>
        <v>275</v>
      </c>
    </row>
    <row r="30" spans="2:17" ht="18.75" x14ac:dyDescent="0.3">
      <c r="B30" s="14" t="s">
        <v>65</v>
      </c>
      <c r="C30" s="15"/>
      <c r="D30" s="15"/>
      <c r="E30" s="16"/>
      <c r="F30" s="7">
        <v>1</v>
      </c>
      <c r="G30" s="18">
        <v>2</v>
      </c>
      <c r="H30" s="18">
        <v>3</v>
      </c>
      <c r="I30" s="18">
        <v>4</v>
      </c>
      <c r="J30" s="18">
        <v>5</v>
      </c>
      <c r="K30" s="17"/>
      <c r="L30" s="19"/>
    </row>
    <row r="31" spans="2:17" x14ac:dyDescent="0.25">
      <c r="B31" s="7" t="s">
        <v>29</v>
      </c>
      <c r="C31" s="18" t="s">
        <v>47</v>
      </c>
      <c r="D31" s="18" t="s">
        <v>0</v>
      </c>
      <c r="E31" s="18" t="s">
        <v>48</v>
      </c>
      <c r="F31" s="18" t="s">
        <v>1</v>
      </c>
      <c r="G31" s="18" t="s">
        <v>46</v>
      </c>
      <c r="H31" s="18" t="s">
        <v>19</v>
      </c>
      <c r="I31" s="18" t="s">
        <v>28</v>
      </c>
      <c r="J31" s="18" t="s">
        <v>22</v>
      </c>
      <c r="K31" s="18" t="s">
        <v>2</v>
      </c>
      <c r="L31" s="18" t="s">
        <v>20</v>
      </c>
    </row>
    <row r="32" spans="2:17" x14ac:dyDescent="0.25">
      <c r="B32" s="20">
        <v>1</v>
      </c>
      <c r="C32" s="20">
        <v>7138</v>
      </c>
      <c r="D32" s="22" t="s">
        <v>11</v>
      </c>
      <c r="E32" s="20" t="s">
        <v>12</v>
      </c>
      <c r="F32" s="10"/>
      <c r="G32" s="4">
        <v>302</v>
      </c>
      <c r="H32" s="11"/>
      <c r="I32" s="4"/>
      <c r="J32" s="4"/>
      <c r="K32" s="13"/>
      <c r="L32" s="27">
        <f>SUM(F32:K32)</f>
        <v>302</v>
      </c>
      <c r="N32">
        <f>IF(COUNT(F32,G32,H32,I32,J32)&gt;=1,LARGE(F32:J32,1),"0")</f>
        <v>302</v>
      </c>
      <c r="O32" t="str">
        <f>IF(COUNT(F32:J32)&gt;=2,LARGE(F32:J32,2),"0")</f>
        <v>0</v>
      </c>
      <c r="P32" t="str">
        <f>IF(COUNT(F32:J32)&gt;=3,LARGE(F32:J32,3),"0")</f>
        <v>0</v>
      </c>
      <c r="Q32">
        <f>SUM(N32:P32)+K32</f>
        <v>302</v>
      </c>
    </row>
    <row r="33" spans="2:17" x14ac:dyDescent="0.25">
      <c r="B33" s="20">
        <v>2</v>
      </c>
      <c r="C33" s="20">
        <v>7102</v>
      </c>
      <c r="D33" s="22" t="s">
        <v>21</v>
      </c>
      <c r="E33" s="20" t="s">
        <v>12</v>
      </c>
      <c r="F33" s="10"/>
      <c r="G33" s="4">
        <v>298</v>
      </c>
      <c r="H33" s="11"/>
      <c r="I33" s="4"/>
      <c r="J33" s="4"/>
      <c r="K33" s="13"/>
      <c r="L33" s="27">
        <f>SUM(F33:K33)</f>
        <v>298</v>
      </c>
      <c r="N33">
        <f>IF(COUNT(F33,G33,H33,I33,J33)&gt;=1,LARGE(F33:J33,1),"0")</f>
        <v>298</v>
      </c>
      <c r="O33" t="str">
        <f>IF(COUNT(F33:J33)&gt;=2,LARGE(F33:J33,2),"0")</f>
        <v>0</v>
      </c>
      <c r="P33" t="str">
        <f>IF(COUNT(F33:J33)&gt;=3,LARGE(F33:J33,3),"0")</f>
        <v>0</v>
      </c>
      <c r="Q33">
        <f>SUM(N33:P33)+K33</f>
        <v>298</v>
      </c>
    </row>
    <row r="34" spans="2:17" x14ac:dyDescent="0.25">
      <c r="B34" s="20">
        <v>3</v>
      </c>
      <c r="C34" s="20">
        <v>7164</v>
      </c>
      <c r="D34" s="22" t="s">
        <v>37</v>
      </c>
      <c r="E34" s="21" t="s">
        <v>12</v>
      </c>
      <c r="F34" s="10"/>
      <c r="G34" s="5">
        <v>296</v>
      </c>
      <c r="H34" s="11"/>
      <c r="I34" s="4"/>
      <c r="J34" s="4"/>
      <c r="K34" s="13"/>
      <c r="L34" s="27">
        <f>SUM(F34:K34)</f>
        <v>296</v>
      </c>
      <c r="N34">
        <f>IF(COUNT(F34,G34,H34,I34,J34)&gt;=1,LARGE(F34:J34,1),"0")</f>
        <v>296</v>
      </c>
      <c r="O34" t="str">
        <f>IF(COUNT(F34:J34)&gt;=2,LARGE(F34:J34,2),"0")</f>
        <v>0</v>
      </c>
      <c r="P34" t="str">
        <f>IF(COUNT(F34:J34)&gt;=3,LARGE(F34:J34,3),"0")</f>
        <v>0</v>
      </c>
      <c r="Q34">
        <f>SUM(N34:P34)+K34</f>
        <v>296</v>
      </c>
    </row>
    <row r="35" spans="2:17" x14ac:dyDescent="0.25">
      <c r="B35" s="20">
        <v>4</v>
      </c>
      <c r="C35" s="20">
        <v>9389</v>
      </c>
      <c r="D35" s="22" t="s">
        <v>38</v>
      </c>
      <c r="E35" s="20" t="s">
        <v>13</v>
      </c>
      <c r="F35" s="31"/>
      <c r="G35" s="4">
        <v>294</v>
      </c>
      <c r="H35" s="11"/>
      <c r="I35" s="4"/>
      <c r="J35" s="4"/>
      <c r="K35" s="13"/>
      <c r="L35" s="27">
        <f>SUM(F35:K35)</f>
        <v>294</v>
      </c>
      <c r="N35">
        <f>IF(COUNT(F35,G35,H35,I35,J35)&gt;=1,LARGE(F35:J35,1),"0")</f>
        <v>294</v>
      </c>
      <c r="O35" t="str">
        <f>IF(COUNT(F35:J35)&gt;=2,LARGE(F35:J35,2),"0")</f>
        <v>0</v>
      </c>
      <c r="P35" t="str">
        <f>IF(COUNT(F35:J35)&gt;=3,LARGE(F35:J35,3),"0")</f>
        <v>0</v>
      </c>
      <c r="Q35">
        <f>SUM(N35:P35)+K35</f>
        <v>294</v>
      </c>
    </row>
  </sheetData>
  <sheetProtection sheet="1" objects="1" scenarios="1"/>
  <mergeCells count="4">
    <mergeCell ref="B30:E30"/>
    <mergeCell ref="B1:L3"/>
    <mergeCell ref="B4:E4"/>
    <mergeCell ref="B24:E2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PISTOLA 11.25mm</vt:lpstr>
      <vt:lpstr>PISTOLA 9mm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Usuario</cp:lastModifiedBy>
  <dcterms:created xsi:type="dcterms:W3CDTF">2024-04-30T15:32:56Z</dcterms:created>
  <dcterms:modified xsi:type="dcterms:W3CDTF">2025-06-29T12:46:34Z</dcterms:modified>
</cp:coreProperties>
</file>